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ibetu-ifile\desktop$\insaitou_miwako\Desktop\"/>
    </mc:Choice>
  </mc:AlternateContent>
  <bookViews>
    <workbookView xWindow="0" yWindow="0" windowWidth="28800" windowHeight="12210" activeTab="1"/>
  </bookViews>
  <sheets>
    <sheet name="別添1-2　（水道事業）Ｒ2" sheetId="1" r:id="rId1"/>
    <sheet name="経営比較分析表" sheetId="2" r:id="rId2"/>
    <sheet name="収支計画" sheetId="3" r:id="rId3"/>
  </sheets>
  <externalReferences>
    <externalReference r:id="rId4"/>
    <externalReference r:id="rId5"/>
  </externalReferences>
  <definedNames>
    <definedName name="_xlnm.Print_Area" localSheetId="0">'別添1-2　（水道事業）Ｒ2'!$A$1:$P$181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71" i="3" l="1"/>
  <c r="U71" i="3"/>
  <c r="T71" i="3"/>
  <c r="S71" i="3"/>
  <c r="R71" i="3"/>
  <c r="Q71" i="3"/>
  <c r="P71" i="3"/>
  <c r="O71" i="3"/>
  <c r="N71" i="3"/>
  <c r="M71" i="3"/>
  <c r="L71" i="3"/>
  <c r="K71" i="3"/>
  <c r="V68" i="3"/>
  <c r="V74" i="3" s="1"/>
  <c r="U68" i="3"/>
  <c r="U74" i="3" s="1"/>
  <c r="T68" i="3"/>
  <c r="T74" i="3" s="1"/>
  <c r="S68" i="3"/>
  <c r="S74" i="3" s="1"/>
  <c r="R68" i="3"/>
  <c r="R74" i="3" s="1"/>
  <c r="Q68" i="3"/>
  <c r="Q74" i="3" s="1"/>
  <c r="P68" i="3"/>
  <c r="P74" i="3" s="1"/>
  <c r="O68" i="3"/>
  <c r="O74" i="3" s="1"/>
  <c r="N68" i="3"/>
  <c r="N74" i="3" s="1"/>
  <c r="M68" i="3"/>
  <c r="M74" i="3" s="1"/>
  <c r="L68" i="3"/>
  <c r="L74" i="3" s="1"/>
  <c r="K68" i="3"/>
  <c r="K74" i="3" s="1"/>
  <c r="V66" i="3"/>
  <c r="U66" i="3"/>
  <c r="T66" i="3"/>
  <c r="S66" i="3"/>
  <c r="R66" i="3"/>
  <c r="Q66" i="3"/>
  <c r="P66" i="3"/>
  <c r="O66" i="3"/>
  <c r="N66" i="3"/>
  <c r="V57" i="3"/>
  <c r="T57" i="3"/>
  <c r="R57" i="3"/>
  <c r="P57" i="3"/>
  <c r="N57" i="3"/>
  <c r="L57" i="3"/>
  <c r="O32" i="3"/>
  <c r="O31" i="3" s="1"/>
  <c r="N32" i="3"/>
  <c r="M32" i="3"/>
  <c r="V31" i="3"/>
  <c r="U31" i="3"/>
  <c r="T31" i="3"/>
  <c r="S31" i="3"/>
  <c r="R31" i="3"/>
  <c r="Q31" i="3"/>
  <c r="P31" i="3"/>
  <c r="N31" i="3"/>
  <c r="M31" i="3"/>
  <c r="L31" i="3"/>
  <c r="K31" i="3"/>
  <c r="V30" i="3"/>
  <c r="V22" i="3" s="1"/>
  <c r="V38" i="3" s="1"/>
  <c r="U30" i="3"/>
  <c r="T30" i="3"/>
  <c r="S30" i="3"/>
  <c r="S22" i="3" s="1"/>
  <c r="S38" i="3" s="1"/>
  <c r="R30" i="3"/>
  <c r="R22" i="3" s="1"/>
  <c r="R38" i="3" s="1"/>
  <c r="Q30" i="3"/>
  <c r="P30" i="3"/>
  <c r="O30" i="3"/>
  <c r="O23" i="3"/>
  <c r="O22" i="3" s="1"/>
  <c r="O38" i="3" s="1"/>
  <c r="M23" i="3"/>
  <c r="U22" i="3"/>
  <c r="U38" i="3" s="1"/>
  <c r="T22" i="3"/>
  <c r="T38" i="3" s="1"/>
  <c r="Q22" i="3"/>
  <c r="Q38" i="3" s="1"/>
  <c r="P22" i="3"/>
  <c r="P38" i="3" s="1"/>
  <c r="N22" i="3"/>
  <c r="N38" i="3" s="1"/>
  <c r="M22" i="3"/>
  <c r="M38" i="3" s="1"/>
  <c r="L22" i="3"/>
  <c r="L38" i="3" s="1"/>
  <c r="K22" i="3"/>
  <c r="K38" i="3" s="1"/>
  <c r="V17" i="3"/>
  <c r="V12" i="3" s="1"/>
  <c r="V21" i="3" s="1"/>
  <c r="U17" i="3"/>
  <c r="T17" i="3"/>
  <c r="T12" i="3" s="1"/>
  <c r="T21" i="3" s="1"/>
  <c r="T43" i="3" s="1"/>
  <c r="T47" i="3" s="1"/>
  <c r="S17" i="3"/>
  <c r="R17" i="3"/>
  <c r="R12" i="3" s="1"/>
  <c r="R21" i="3" s="1"/>
  <c r="Q17" i="3"/>
  <c r="P17" i="3"/>
  <c r="P12" i="3" s="1"/>
  <c r="P21" i="3" s="1"/>
  <c r="P43" i="3" s="1"/>
  <c r="P47" i="3" s="1"/>
  <c r="O17" i="3"/>
  <c r="N17" i="3"/>
  <c r="M17" i="3"/>
  <c r="L17" i="3"/>
  <c r="L12" i="3" s="1"/>
  <c r="L21" i="3" s="1"/>
  <c r="L43" i="3" s="1"/>
  <c r="L47" i="3" s="1"/>
  <c r="K17" i="3"/>
  <c r="N16" i="3"/>
  <c r="N13" i="3" s="1"/>
  <c r="N12" i="3" s="1"/>
  <c r="N21" i="3" s="1"/>
  <c r="N43" i="3" s="1"/>
  <c r="N47" i="3" s="1"/>
  <c r="V13" i="3"/>
  <c r="U13" i="3"/>
  <c r="T13" i="3"/>
  <c r="S13" i="3"/>
  <c r="R13" i="3"/>
  <c r="Q13" i="3"/>
  <c r="P13" i="3"/>
  <c r="O13" i="3"/>
  <c r="M13" i="3"/>
  <c r="L13" i="3"/>
  <c r="K13" i="3"/>
  <c r="U12" i="3"/>
  <c r="S12" i="3"/>
  <c r="Q12" i="3"/>
  <c r="O12" i="3"/>
  <c r="M12" i="3"/>
  <c r="K12" i="3"/>
  <c r="V9" i="3"/>
  <c r="U9" i="3"/>
  <c r="T9" i="3"/>
  <c r="S9" i="3"/>
  <c r="R9" i="3"/>
  <c r="Q9" i="3"/>
  <c r="P9" i="3"/>
  <c r="O9" i="3"/>
  <c r="N9" i="3"/>
  <c r="M9" i="3"/>
  <c r="L9" i="3"/>
  <c r="K9" i="3"/>
  <c r="V5" i="3"/>
  <c r="U5" i="3"/>
  <c r="U57" i="3" s="1"/>
  <c r="T5" i="3"/>
  <c r="S5" i="3"/>
  <c r="S57" i="3" s="1"/>
  <c r="R5" i="3"/>
  <c r="Q5" i="3"/>
  <c r="Q57" i="3" s="1"/>
  <c r="P5" i="3"/>
  <c r="O5" i="3"/>
  <c r="O57" i="3" s="1"/>
  <c r="N5" i="3"/>
  <c r="M5" i="3"/>
  <c r="M57" i="3" s="1"/>
  <c r="L5" i="3"/>
  <c r="K5" i="3"/>
  <c r="K57" i="3" s="1"/>
  <c r="V4" i="3"/>
  <c r="U4" i="3"/>
  <c r="U21" i="3" s="1"/>
  <c r="T4" i="3"/>
  <c r="S4" i="3"/>
  <c r="S21" i="3" s="1"/>
  <c r="S43" i="3" s="1"/>
  <c r="S47" i="3" s="1"/>
  <c r="R4" i="3"/>
  <c r="Q4" i="3"/>
  <c r="Q21" i="3" s="1"/>
  <c r="P4" i="3"/>
  <c r="O4" i="3"/>
  <c r="O21" i="3" s="1"/>
  <c r="N4" i="3"/>
  <c r="M4" i="3"/>
  <c r="M21" i="3" s="1"/>
  <c r="L4" i="3"/>
  <c r="K4" i="3"/>
  <c r="K21" i="3" s="1"/>
  <c r="K43" i="3" s="1"/>
  <c r="K47" i="3" s="1"/>
  <c r="J121" i="1"/>
  <c r="I121" i="1"/>
  <c r="H121" i="1"/>
  <c r="G121" i="1"/>
  <c r="F121" i="1"/>
  <c r="O43" i="3" l="1"/>
  <c r="O47" i="3" s="1"/>
  <c r="R43" i="3"/>
  <c r="R47" i="3" s="1"/>
  <c r="V43" i="3"/>
  <c r="V47" i="3" s="1"/>
  <c r="M43" i="3"/>
  <c r="M47" i="3" s="1"/>
  <c r="Q43" i="3"/>
  <c r="Q47" i="3" s="1"/>
  <c r="U43" i="3"/>
  <c r="U47" i="3" s="1"/>
</calcChain>
</file>

<file path=xl/sharedStrings.xml><?xml version="1.0" encoding="utf-8"?>
<sst xmlns="http://schemas.openxmlformats.org/spreadsheetml/2006/main" count="441" uniqueCount="347">
  <si>
    <t>別添１－1</t>
    <rPh sb="0" eb="2">
      <t>ベッテン</t>
    </rPh>
    <phoneticPr fontId="7"/>
  </si>
  <si>
    <t>標津町簡易水道事業経営戦略</t>
    <rPh sb="0" eb="3">
      <t>シベツチョウ</t>
    </rPh>
    <rPh sb="3" eb="5">
      <t>カンイ</t>
    </rPh>
    <rPh sb="5" eb="7">
      <t>スイドウ</t>
    </rPh>
    <rPh sb="7" eb="9">
      <t>ジギョウ</t>
    </rPh>
    <rPh sb="9" eb="11">
      <t>ケイエイ</t>
    </rPh>
    <rPh sb="11" eb="13">
      <t>センリャク</t>
    </rPh>
    <phoneticPr fontId="7"/>
  </si>
  <si>
    <t>団　　体　　名：</t>
    <rPh sb="0" eb="1">
      <t>ダン</t>
    </rPh>
    <rPh sb="3" eb="4">
      <t>カラダ</t>
    </rPh>
    <rPh sb="6" eb="7">
      <t>メイ</t>
    </rPh>
    <phoneticPr fontId="7"/>
  </si>
  <si>
    <t>標津町</t>
    <rPh sb="0" eb="3">
      <t>シベツチョウ</t>
    </rPh>
    <phoneticPr fontId="7"/>
  </si>
  <si>
    <t>事　　業　　名：</t>
    <rPh sb="0" eb="1">
      <t>コト</t>
    </rPh>
    <rPh sb="3" eb="4">
      <t>ギョウ</t>
    </rPh>
    <rPh sb="6" eb="7">
      <t>メイ</t>
    </rPh>
    <phoneticPr fontId="7"/>
  </si>
  <si>
    <t>簡易水道事業</t>
    <rPh sb="0" eb="6">
      <t>カンイスイドウジギョウ</t>
    </rPh>
    <phoneticPr fontId="7"/>
  </si>
  <si>
    <t>策　　定　　日：</t>
    <phoneticPr fontId="7"/>
  </si>
  <si>
    <t>令和</t>
    <rPh sb="0" eb="2">
      <t>レイワ</t>
    </rPh>
    <phoneticPr fontId="7"/>
  </si>
  <si>
    <t>年</t>
    <rPh sb="0" eb="1">
      <t>ネン</t>
    </rPh>
    <phoneticPr fontId="7"/>
  </si>
  <si>
    <t>月</t>
    <rPh sb="0" eb="1">
      <t>ツキ</t>
    </rPh>
    <phoneticPr fontId="7"/>
  </si>
  <si>
    <t>計画期間：</t>
    <rPh sb="0" eb="2">
      <t>ケイカク</t>
    </rPh>
    <rPh sb="2" eb="4">
      <t>キカン</t>
    </rPh>
    <phoneticPr fontId="7"/>
  </si>
  <si>
    <t>年度</t>
    <rPh sb="0" eb="2">
      <t>ネンド</t>
    </rPh>
    <phoneticPr fontId="7"/>
  </si>
  <si>
    <t>～</t>
    <phoneticPr fontId="7"/>
  </si>
  <si>
    <t>１．事業概要</t>
    <rPh sb="2" eb="4">
      <t>ジギョウ</t>
    </rPh>
    <rPh sb="4" eb="6">
      <t>ガイヨウ</t>
    </rPh>
    <phoneticPr fontId="7"/>
  </si>
  <si>
    <t>（１）</t>
    <phoneticPr fontId="7"/>
  </si>
  <si>
    <t>事業の現況</t>
    <rPh sb="0" eb="2">
      <t>ジギョウ</t>
    </rPh>
    <rPh sb="3" eb="5">
      <t>ゲンキョウ</t>
    </rPh>
    <phoneticPr fontId="7"/>
  </si>
  <si>
    <t>①</t>
    <phoneticPr fontId="7"/>
  </si>
  <si>
    <t>給　水</t>
    <rPh sb="0" eb="1">
      <t>キュウ</t>
    </rPh>
    <rPh sb="2" eb="3">
      <t>ミズ</t>
    </rPh>
    <phoneticPr fontId="7"/>
  </si>
  <si>
    <t>供用開始年月日</t>
    <rPh sb="0" eb="2">
      <t>キョウヨウ</t>
    </rPh>
    <rPh sb="2" eb="4">
      <t>カイシ</t>
    </rPh>
    <rPh sb="4" eb="7">
      <t>ネンガッピ</t>
    </rPh>
    <phoneticPr fontId="7"/>
  </si>
  <si>
    <t>計画給水人口</t>
    <rPh sb="0" eb="2">
      <t>ケイカク</t>
    </rPh>
    <rPh sb="2" eb="4">
      <t>キュウスイ</t>
    </rPh>
    <rPh sb="4" eb="6">
      <t>ジンコウ</t>
    </rPh>
    <phoneticPr fontId="7"/>
  </si>
  <si>
    <t>人</t>
    <rPh sb="0" eb="1">
      <t>ニン</t>
    </rPh>
    <phoneticPr fontId="7"/>
  </si>
  <si>
    <t>法適（全部・財務）
・非適の区分</t>
    <rPh sb="0" eb="1">
      <t>ホウ</t>
    </rPh>
    <rPh sb="1" eb="2">
      <t>テキ</t>
    </rPh>
    <rPh sb="3" eb="5">
      <t>ゼンブ</t>
    </rPh>
    <rPh sb="6" eb="8">
      <t>ザイム</t>
    </rPh>
    <rPh sb="11" eb="12">
      <t>ヒ</t>
    </rPh>
    <rPh sb="12" eb="13">
      <t>テキ</t>
    </rPh>
    <rPh sb="14" eb="16">
      <t>クブン</t>
    </rPh>
    <phoneticPr fontId="7"/>
  </si>
  <si>
    <t>非適　令和6年4月1日　適用予定</t>
    <rPh sb="0" eb="1">
      <t>ヒ</t>
    </rPh>
    <rPh sb="1" eb="2">
      <t>テキ</t>
    </rPh>
    <rPh sb="3" eb="5">
      <t>レイワ</t>
    </rPh>
    <rPh sb="6" eb="7">
      <t>ネン</t>
    </rPh>
    <rPh sb="8" eb="9">
      <t>ガツ</t>
    </rPh>
    <rPh sb="10" eb="11">
      <t>ニチ</t>
    </rPh>
    <rPh sb="12" eb="14">
      <t>テキヨウ</t>
    </rPh>
    <rPh sb="14" eb="16">
      <t>ヨテイ</t>
    </rPh>
    <phoneticPr fontId="7"/>
  </si>
  <si>
    <t>現在給水人口</t>
    <rPh sb="0" eb="2">
      <t>ゲンザイ</t>
    </rPh>
    <rPh sb="2" eb="4">
      <t>キュウスイ</t>
    </rPh>
    <rPh sb="4" eb="6">
      <t>ジンコウ</t>
    </rPh>
    <phoneticPr fontId="7"/>
  </si>
  <si>
    <t>有収水量密度</t>
    <rPh sb="0" eb="2">
      <t>ユウシュウ</t>
    </rPh>
    <rPh sb="2" eb="4">
      <t>スイリョウ</t>
    </rPh>
    <rPh sb="4" eb="6">
      <t>ミツド</t>
    </rPh>
    <phoneticPr fontId="7"/>
  </si>
  <si>
    <t>千㎥／ha</t>
    <rPh sb="0" eb="1">
      <t>セン</t>
    </rPh>
    <phoneticPr fontId="7"/>
  </si>
  <si>
    <t>②</t>
    <phoneticPr fontId="7"/>
  </si>
  <si>
    <t>施　設　</t>
    <rPh sb="0" eb="1">
      <t>シ</t>
    </rPh>
    <rPh sb="2" eb="3">
      <t>セツ</t>
    </rPh>
    <phoneticPr fontId="7"/>
  </si>
  <si>
    <t>水源</t>
    <rPh sb="0" eb="2">
      <t>スイゲン</t>
    </rPh>
    <phoneticPr fontId="7"/>
  </si>
  <si>
    <t>　　　　　　　　　　　　　　　　　　　　　　　　　　　　　　　　　　　　　　　　　　　　　　　　　　　　　　　　　　　　　（複数選択可）</t>
    <rPh sb="62" eb="64">
      <t>フクスウ</t>
    </rPh>
    <rPh sb="64" eb="66">
      <t>センタク</t>
    </rPh>
    <rPh sb="66" eb="67">
      <t>カ</t>
    </rPh>
    <phoneticPr fontId="7"/>
  </si>
  <si>
    <t>施設数</t>
    <rPh sb="0" eb="3">
      <t>シセツスウ</t>
    </rPh>
    <phoneticPr fontId="7"/>
  </si>
  <si>
    <t>浄水場設置数</t>
    <rPh sb="0" eb="3">
      <t>ジョウスイジョウ</t>
    </rPh>
    <rPh sb="3" eb="6">
      <t>セッチスウ</t>
    </rPh>
    <phoneticPr fontId="7"/>
  </si>
  <si>
    <t>管路延長</t>
    <rPh sb="0" eb="2">
      <t>カンロ</t>
    </rPh>
    <rPh sb="2" eb="4">
      <t>エンチョウ</t>
    </rPh>
    <phoneticPr fontId="7"/>
  </si>
  <si>
    <t>　導水管　　　　８，８
　送水管　　　　３，０
　配水管　　２５４，８</t>
    <rPh sb="1" eb="3">
      <t>ドウスイ</t>
    </rPh>
    <rPh sb="3" eb="4">
      <t>カン</t>
    </rPh>
    <rPh sb="13" eb="16">
      <t>ソウスイカン</t>
    </rPh>
    <rPh sb="25" eb="28">
      <t>ハイスイカン</t>
    </rPh>
    <phoneticPr fontId="7"/>
  </si>
  <si>
    <t>千ｍ</t>
    <rPh sb="0" eb="1">
      <t>セン</t>
    </rPh>
    <phoneticPr fontId="7"/>
  </si>
  <si>
    <t>配水池設置数</t>
    <rPh sb="0" eb="2">
      <t>ハイスイ</t>
    </rPh>
    <rPh sb="2" eb="3">
      <t>イケ</t>
    </rPh>
    <rPh sb="3" eb="6">
      <t>セッチスウ</t>
    </rPh>
    <phoneticPr fontId="7"/>
  </si>
  <si>
    <t>施設能力</t>
    <rPh sb="0" eb="2">
      <t>シセツ</t>
    </rPh>
    <rPh sb="2" eb="4">
      <t>ノウリョク</t>
    </rPh>
    <phoneticPr fontId="7"/>
  </si>
  <si>
    <t>㎥／日</t>
    <rPh sb="2" eb="3">
      <t>ヒ</t>
    </rPh>
    <phoneticPr fontId="7"/>
  </si>
  <si>
    <t>施設利用率</t>
    <rPh sb="0" eb="2">
      <t>シセツ</t>
    </rPh>
    <rPh sb="2" eb="5">
      <t>リヨウリツ</t>
    </rPh>
    <phoneticPr fontId="7"/>
  </si>
  <si>
    <t>％</t>
    <phoneticPr fontId="7"/>
  </si>
  <si>
    <t>③</t>
    <phoneticPr fontId="7"/>
  </si>
  <si>
    <t>料　金</t>
    <rPh sb="0" eb="1">
      <t>リョウ</t>
    </rPh>
    <rPh sb="2" eb="3">
      <t>キン</t>
    </rPh>
    <phoneticPr fontId="7"/>
  </si>
  <si>
    <t>料金体系の
概要・考え方</t>
    <rPh sb="0" eb="2">
      <t>リョウキン</t>
    </rPh>
    <rPh sb="2" eb="4">
      <t>タイケイ</t>
    </rPh>
    <rPh sb="6" eb="8">
      <t>ガイヨウ</t>
    </rPh>
    <rPh sb="9" eb="10">
      <t>カンガ</t>
    </rPh>
    <rPh sb="11" eb="12">
      <t>カタ</t>
    </rPh>
    <phoneticPr fontId="7"/>
  </si>
  <si>
    <t>　
　算定区分を、家事用以下９種類に分類し、それぞれ水量及び時間により基本料金並びに超過料金を設定しています。
　また、農業用水道及び特殊業務については、家事用より低額とし、本町の基幹産業である農業並びに漁業の振興を推進しています。</t>
    <rPh sb="3" eb="5">
      <t>サンテイ</t>
    </rPh>
    <rPh sb="5" eb="7">
      <t>クブン</t>
    </rPh>
    <rPh sb="9" eb="12">
      <t>カジヨウ</t>
    </rPh>
    <rPh sb="12" eb="14">
      <t>イカ</t>
    </rPh>
    <rPh sb="15" eb="17">
      <t>シュルイ</t>
    </rPh>
    <rPh sb="18" eb="20">
      <t>ブンルイ</t>
    </rPh>
    <rPh sb="26" eb="28">
      <t>スイリョウ</t>
    </rPh>
    <rPh sb="28" eb="29">
      <t>オヨ</t>
    </rPh>
    <rPh sb="30" eb="32">
      <t>ジカン</t>
    </rPh>
    <rPh sb="35" eb="37">
      <t>キホン</t>
    </rPh>
    <rPh sb="37" eb="39">
      <t>リョウキン</t>
    </rPh>
    <rPh sb="39" eb="40">
      <t>ナラ</t>
    </rPh>
    <rPh sb="42" eb="44">
      <t>チョウカ</t>
    </rPh>
    <rPh sb="44" eb="46">
      <t>リョウキン</t>
    </rPh>
    <rPh sb="47" eb="49">
      <t>セッテイ</t>
    </rPh>
    <rPh sb="60" eb="62">
      <t>ノウギョウ</t>
    </rPh>
    <rPh sb="62" eb="63">
      <t>ヨウ</t>
    </rPh>
    <rPh sb="63" eb="65">
      <t>スイドウ</t>
    </rPh>
    <rPh sb="65" eb="66">
      <t>オヨ</t>
    </rPh>
    <rPh sb="67" eb="69">
      <t>トクシュ</t>
    </rPh>
    <rPh sb="69" eb="71">
      <t>ギョウム</t>
    </rPh>
    <rPh sb="77" eb="80">
      <t>カジヨウ</t>
    </rPh>
    <rPh sb="82" eb="84">
      <t>テイガク</t>
    </rPh>
    <rPh sb="87" eb="89">
      <t>ホンチョウ</t>
    </rPh>
    <rPh sb="90" eb="92">
      <t>キカン</t>
    </rPh>
    <rPh sb="92" eb="94">
      <t>サンギョウ</t>
    </rPh>
    <rPh sb="97" eb="99">
      <t>ノウギョウ</t>
    </rPh>
    <rPh sb="99" eb="100">
      <t>ナラ</t>
    </rPh>
    <rPh sb="102" eb="104">
      <t>ギョギョウ</t>
    </rPh>
    <rPh sb="105" eb="107">
      <t>シンコウ</t>
    </rPh>
    <rPh sb="108" eb="110">
      <t>スイシン</t>
    </rPh>
    <phoneticPr fontId="7"/>
  </si>
  <si>
    <r>
      <t xml:space="preserve">料金改定年月日
</t>
    </r>
    <r>
      <rPr>
        <sz val="10"/>
        <color theme="1"/>
        <rFont val="游ゴシック"/>
        <family val="3"/>
        <charset val="128"/>
        <scheme val="minor"/>
      </rPr>
      <t>（消費税のみの改定は含まない）</t>
    </r>
    <rPh sb="0" eb="2">
      <t>リョウキン</t>
    </rPh>
    <rPh sb="2" eb="4">
      <t>カイテイ</t>
    </rPh>
    <rPh sb="4" eb="7">
      <t>ネンガッピ</t>
    </rPh>
    <rPh sb="9" eb="12">
      <t>ショウヒゼイ</t>
    </rPh>
    <rPh sb="15" eb="17">
      <t>カイテイ</t>
    </rPh>
    <rPh sb="18" eb="19">
      <t>フク</t>
    </rPh>
    <phoneticPr fontId="7"/>
  </si>
  <si>
    <t>簡易水道料金は、下記料金表にて算定した額に、１００分の１１０を乗じた額です。</t>
    <rPh sb="0" eb="2">
      <t>カンイ</t>
    </rPh>
    <rPh sb="2" eb="4">
      <t>スイドウ</t>
    </rPh>
    <rPh sb="4" eb="6">
      <t>リョウキン</t>
    </rPh>
    <rPh sb="8" eb="10">
      <t>カキ</t>
    </rPh>
    <rPh sb="10" eb="12">
      <t>リョウキン</t>
    </rPh>
    <rPh sb="12" eb="13">
      <t>ヒョウ</t>
    </rPh>
    <rPh sb="15" eb="17">
      <t>サンテイ</t>
    </rPh>
    <rPh sb="19" eb="20">
      <t>ガク</t>
    </rPh>
    <rPh sb="25" eb="26">
      <t>ブン</t>
    </rPh>
    <rPh sb="31" eb="32">
      <t>ジョウ</t>
    </rPh>
    <rPh sb="34" eb="35">
      <t>ガク</t>
    </rPh>
    <phoneticPr fontId="7"/>
  </si>
  <si>
    <t>＜料金表＞</t>
    <rPh sb="1" eb="4">
      <t>リョウキンヒョウ</t>
    </rPh>
    <phoneticPr fontId="7"/>
  </si>
  <si>
    <t>区分</t>
    <rPh sb="0" eb="2">
      <t>クブン</t>
    </rPh>
    <phoneticPr fontId="7"/>
  </si>
  <si>
    <t>料金（１か月）</t>
    <rPh sb="0" eb="2">
      <t>リョウキン</t>
    </rPh>
    <rPh sb="5" eb="6">
      <t>ゲツ</t>
    </rPh>
    <phoneticPr fontId="7"/>
  </si>
  <si>
    <t>基本水量等</t>
    <rPh sb="0" eb="2">
      <t>キホン</t>
    </rPh>
    <rPh sb="2" eb="4">
      <t>スイリョウ</t>
    </rPh>
    <rPh sb="4" eb="5">
      <t>トウ</t>
    </rPh>
    <phoneticPr fontId="7"/>
  </si>
  <si>
    <t>基本料金</t>
    <rPh sb="0" eb="2">
      <t>キホン</t>
    </rPh>
    <rPh sb="2" eb="4">
      <t>リョウキン</t>
    </rPh>
    <phoneticPr fontId="7"/>
  </si>
  <si>
    <t>超過料金
（1㎥増すごとに）</t>
    <rPh sb="0" eb="2">
      <t>チョウカ</t>
    </rPh>
    <rPh sb="2" eb="4">
      <t>リョウキン</t>
    </rPh>
    <rPh sb="8" eb="9">
      <t>マ</t>
    </rPh>
    <phoneticPr fontId="7"/>
  </si>
  <si>
    <t>備考</t>
    <rPh sb="0" eb="2">
      <t>ビコウ</t>
    </rPh>
    <phoneticPr fontId="7"/>
  </si>
  <si>
    <t>家事用</t>
    <rPh sb="0" eb="3">
      <t>カジヨウ</t>
    </rPh>
    <phoneticPr fontId="7"/>
  </si>
  <si>
    <t>5㎥まで</t>
    <phoneticPr fontId="7"/>
  </si>
  <si>
    <t>5㎥を超え8㎥まで</t>
    <phoneticPr fontId="7"/>
  </si>
  <si>
    <t>団体用</t>
    <rPh sb="0" eb="3">
      <t>ダンタイヨウ</t>
    </rPh>
    <phoneticPr fontId="7"/>
  </si>
  <si>
    <t>1戸につき</t>
    <rPh sb="1" eb="2">
      <t>コ</t>
    </rPh>
    <phoneticPr fontId="7"/>
  </si>
  <si>
    <t>10㎥まで</t>
    <phoneticPr fontId="7"/>
  </si>
  <si>
    <t>営業用</t>
    <rPh sb="0" eb="3">
      <t>エイギョウヨウ</t>
    </rPh>
    <phoneticPr fontId="7"/>
  </si>
  <si>
    <t>特殊
業務用</t>
    <rPh sb="0" eb="2">
      <t>トクシュ</t>
    </rPh>
    <rPh sb="3" eb="6">
      <t>ギョウムヨウ</t>
    </rPh>
    <phoneticPr fontId="7"/>
  </si>
  <si>
    <t>40㎥まで</t>
    <phoneticPr fontId="7"/>
  </si>
  <si>
    <t>76～95</t>
    <phoneticPr fontId="7"/>
  </si>
  <si>
    <t>「水産加工場等に対する水道料金の算定に関する規則」</t>
    <rPh sb="1" eb="3">
      <t>スイサン</t>
    </rPh>
    <rPh sb="3" eb="5">
      <t>カコウ</t>
    </rPh>
    <rPh sb="5" eb="6">
      <t>ジョウ</t>
    </rPh>
    <rPh sb="6" eb="7">
      <t>トウ</t>
    </rPh>
    <rPh sb="8" eb="9">
      <t>タイ</t>
    </rPh>
    <rPh sb="11" eb="13">
      <t>スイドウ</t>
    </rPh>
    <rPh sb="13" eb="15">
      <t>リョウキン</t>
    </rPh>
    <rPh sb="16" eb="18">
      <t>サンテイ</t>
    </rPh>
    <rPh sb="19" eb="20">
      <t>カン</t>
    </rPh>
    <rPh sb="22" eb="24">
      <t>キソク</t>
    </rPh>
    <phoneticPr fontId="7"/>
  </si>
  <si>
    <t>浴場用</t>
    <rPh sb="0" eb="3">
      <t>ヨクジョウヨウ</t>
    </rPh>
    <phoneticPr fontId="7"/>
  </si>
  <si>
    <t>100㎥まで</t>
    <phoneticPr fontId="7"/>
  </si>
  <si>
    <t>観賞用</t>
    <rPh sb="0" eb="3">
      <t>カンショウヨウ</t>
    </rPh>
    <phoneticPr fontId="7"/>
  </si>
  <si>
    <t>1㎥につき</t>
    <phoneticPr fontId="7"/>
  </si>
  <si>
    <t>―</t>
    <phoneticPr fontId="7"/>
  </si>
  <si>
    <t>臨時用</t>
    <rPh sb="0" eb="2">
      <t>リンジ</t>
    </rPh>
    <rPh sb="2" eb="3">
      <t>ヨウ</t>
    </rPh>
    <phoneticPr fontId="7"/>
  </si>
  <si>
    <t>船舶用</t>
    <rPh sb="0" eb="3">
      <t>センパクヨウ</t>
    </rPh>
    <phoneticPr fontId="7"/>
  </si>
  <si>
    <t>私設消火栓
使用料</t>
    <rPh sb="0" eb="2">
      <t>シセツ</t>
    </rPh>
    <rPh sb="2" eb="5">
      <t>ショウカセン</t>
    </rPh>
    <rPh sb="6" eb="9">
      <t>シヨウリョウ</t>
    </rPh>
    <phoneticPr fontId="7"/>
  </si>
  <si>
    <t>農業用</t>
    <rPh sb="0" eb="3">
      <t>ノウギョウヨウ</t>
    </rPh>
    <phoneticPr fontId="7"/>
  </si>
  <si>
    <t>30㎥まで</t>
    <phoneticPr fontId="7"/>
  </si>
  <si>
    <t>30㎥を超え40㎥まで</t>
    <phoneticPr fontId="7"/>
  </si>
  <si>
    <t>④</t>
    <phoneticPr fontId="7"/>
  </si>
  <si>
    <t>組　織</t>
    <rPh sb="0" eb="1">
      <t>グミ</t>
    </rPh>
    <rPh sb="2" eb="3">
      <t>オリ</t>
    </rPh>
    <phoneticPr fontId="7"/>
  </si>
  <si>
    <t>　
　簡易水道をつかさどる部署は役場組織の建設水道課にあり、課長を含め簡易水道及び下水道を６人の職員で運営しています。６人中３人が５０歳代、４０歳代１人、２人が３０歳以下と職員の年齢に偏りが見られます。
　また、技師のうち半数が５０歳代であるため、今後の技術職員の補充が急がれます。</t>
    <rPh sb="3" eb="5">
      <t>カンイ</t>
    </rPh>
    <rPh sb="5" eb="7">
      <t>スイドウ</t>
    </rPh>
    <rPh sb="13" eb="15">
      <t>ブショ</t>
    </rPh>
    <rPh sb="16" eb="18">
      <t>ヤクバ</t>
    </rPh>
    <rPh sb="18" eb="20">
      <t>ソシキ</t>
    </rPh>
    <rPh sb="21" eb="23">
      <t>ケンセツ</t>
    </rPh>
    <rPh sb="23" eb="26">
      <t>スイドウカ</t>
    </rPh>
    <rPh sb="30" eb="32">
      <t>カチョウ</t>
    </rPh>
    <rPh sb="33" eb="34">
      <t>フク</t>
    </rPh>
    <rPh sb="35" eb="37">
      <t>カンイ</t>
    </rPh>
    <rPh sb="37" eb="39">
      <t>スイドウ</t>
    </rPh>
    <rPh sb="39" eb="40">
      <t>オヨ</t>
    </rPh>
    <rPh sb="41" eb="44">
      <t>ゲスイドウ</t>
    </rPh>
    <rPh sb="46" eb="47">
      <t>ニン</t>
    </rPh>
    <rPh sb="48" eb="50">
      <t>ショクイン</t>
    </rPh>
    <rPh sb="51" eb="53">
      <t>ウンエイ</t>
    </rPh>
    <rPh sb="60" eb="62">
      <t>ニンチュウ</t>
    </rPh>
    <rPh sb="63" eb="64">
      <t>ニン</t>
    </rPh>
    <rPh sb="67" eb="69">
      <t>サイダイ</t>
    </rPh>
    <rPh sb="72" eb="74">
      <t>サイダイ</t>
    </rPh>
    <rPh sb="75" eb="76">
      <t>ニン</t>
    </rPh>
    <rPh sb="78" eb="79">
      <t>ニン</t>
    </rPh>
    <rPh sb="82" eb="85">
      <t>サイイカ</t>
    </rPh>
    <rPh sb="86" eb="88">
      <t>ショクイン</t>
    </rPh>
    <rPh sb="89" eb="91">
      <t>ネンレイ</t>
    </rPh>
    <rPh sb="92" eb="93">
      <t>カタヨ</t>
    </rPh>
    <rPh sb="95" eb="96">
      <t>ミ</t>
    </rPh>
    <rPh sb="106" eb="108">
      <t>ギシ</t>
    </rPh>
    <rPh sb="111" eb="113">
      <t>ハンスウ</t>
    </rPh>
    <rPh sb="116" eb="118">
      <t>サイダイ</t>
    </rPh>
    <rPh sb="124" eb="126">
      <t>コンゴ</t>
    </rPh>
    <rPh sb="127" eb="129">
      <t>ギジュツ</t>
    </rPh>
    <rPh sb="129" eb="131">
      <t>ショクイン</t>
    </rPh>
    <rPh sb="132" eb="134">
      <t>ホジュウ</t>
    </rPh>
    <rPh sb="135" eb="136">
      <t>イソ</t>
    </rPh>
    <phoneticPr fontId="7"/>
  </si>
  <si>
    <t>（例）</t>
    <rPh sb="1" eb="2">
      <t>レイ</t>
    </rPh>
    <phoneticPr fontId="7"/>
  </si>
  <si>
    <t>＜組織体制＞</t>
    <rPh sb="1" eb="3">
      <t>ソシキ</t>
    </rPh>
    <rPh sb="3" eb="5">
      <t>タイセイ</t>
    </rPh>
    <phoneticPr fontId="7"/>
  </si>
  <si>
    <t>＜職員数・職種・年齢構成等＞</t>
    <rPh sb="1" eb="4">
      <t>ショクインスウ</t>
    </rPh>
    <rPh sb="5" eb="7">
      <t>ショクシュ</t>
    </rPh>
    <rPh sb="8" eb="10">
      <t>ネンレイ</t>
    </rPh>
    <rPh sb="10" eb="12">
      <t>コウセイ</t>
    </rPh>
    <rPh sb="12" eb="13">
      <t>ナド</t>
    </rPh>
    <phoneticPr fontId="7"/>
  </si>
  <si>
    <t>課長
（技師）</t>
    <rPh sb="0" eb="2">
      <t>カチョウ</t>
    </rPh>
    <rPh sb="4" eb="6">
      <t>ギシ</t>
    </rPh>
    <phoneticPr fontId="7"/>
  </si>
  <si>
    <t>水道担当
（技師）</t>
    <rPh sb="0" eb="2">
      <t>スイドウ</t>
    </rPh>
    <rPh sb="2" eb="4">
      <t>タントウ</t>
    </rPh>
    <rPh sb="6" eb="8">
      <t>ギシ</t>
    </rPh>
    <phoneticPr fontId="7"/>
  </si>
  <si>
    <t>下水道担当
（技師）</t>
    <rPh sb="0" eb="3">
      <t>ゲスイドウ</t>
    </rPh>
    <rPh sb="3" eb="5">
      <t>タントウ</t>
    </rPh>
    <rPh sb="7" eb="9">
      <t>ギシ</t>
    </rPh>
    <phoneticPr fontId="7"/>
  </si>
  <si>
    <t>管理担当
（事務）</t>
    <rPh sb="0" eb="2">
      <t>カンリ</t>
    </rPh>
    <rPh sb="2" eb="4">
      <t>タントウ</t>
    </rPh>
    <rPh sb="6" eb="8">
      <t>ジム</t>
    </rPh>
    <phoneticPr fontId="7"/>
  </si>
  <si>
    <t>業務担当
（事務）</t>
    <rPh sb="0" eb="2">
      <t>ギョウム</t>
    </rPh>
    <rPh sb="2" eb="4">
      <t>タントウ</t>
    </rPh>
    <rPh sb="6" eb="8">
      <t>ジム</t>
    </rPh>
    <phoneticPr fontId="7"/>
  </si>
  <si>
    <t>合計</t>
    <rPh sb="0" eb="2">
      <t>ゴウケイ</t>
    </rPh>
    <phoneticPr fontId="7"/>
  </si>
  <si>
    <t>61歳～</t>
    <phoneticPr fontId="7"/>
  </si>
  <si>
    <t>51～60歳</t>
    <phoneticPr fontId="7"/>
  </si>
  <si>
    <t>1人</t>
    <rPh sb="1" eb="2">
      <t>ニン</t>
    </rPh>
    <phoneticPr fontId="7"/>
  </si>
  <si>
    <t>0.5人</t>
    <rPh sb="3" eb="4">
      <t>ニン</t>
    </rPh>
    <phoneticPr fontId="7"/>
  </si>
  <si>
    <t>3人</t>
    <rPh sb="1" eb="2">
      <t>ニン</t>
    </rPh>
    <phoneticPr fontId="7"/>
  </si>
  <si>
    <t>41～50歳</t>
    <phoneticPr fontId="7"/>
  </si>
  <si>
    <t>31～40歳</t>
    <phoneticPr fontId="7"/>
  </si>
  <si>
    <t>～30歳</t>
  </si>
  <si>
    <t>2人</t>
    <rPh sb="1" eb="2">
      <t>ニン</t>
    </rPh>
    <phoneticPr fontId="7"/>
  </si>
  <si>
    <t>合計</t>
  </si>
  <si>
    <t>1.5人</t>
    <rPh sb="3" eb="4">
      <t>ニン</t>
    </rPh>
    <phoneticPr fontId="7"/>
  </si>
  <si>
    <t>6人</t>
    <rPh sb="1" eb="2">
      <t>ニン</t>
    </rPh>
    <phoneticPr fontId="7"/>
  </si>
  <si>
    <t>（２）</t>
    <phoneticPr fontId="7"/>
  </si>
  <si>
    <t>これまでの主な経営健全化の取組</t>
    <rPh sb="5" eb="6">
      <t>オモ</t>
    </rPh>
    <rPh sb="7" eb="9">
      <t>ケイエイ</t>
    </rPh>
    <rPh sb="9" eb="12">
      <t>ケンゼンカ</t>
    </rPh>
    <rPh sb="13" eb="15">
      <t>トリクミ</t>
    </rPh>
    <phoneticPr fontId="7"/>
  </si>
  <si>
    <t>　
　以前は４か所あった水源施設を２か所に集約し、薫別・崎無異地区をアシスピオマナイ川、それ以外の地区をウラップ川供給からしています。
　また、平成２６年度より、薫別・崎無異地区に、より安定した供給を目的とし、道道改良工事に併せ、標津地区簡易水道から薫別地区簡易水道への配水ができるよう、薫別水道連絡管設置工事を施工しています。</t>
    <rPh sb="3" eb="5">
      <t>イゼン</t>
    </rPh>
    <rPh sb="8" eb="9">
      <t>ショ</t>
    </rPh>
    <rPh sb="12" eb="14">
      <t>スイゲン</t>
    </rPh>
    <rPh sb="14" eb="16">
      <t>シセツ</t>
    </rPh>
    <rPh sb="19" eb="20">
      <t>ショ</t>
    </rPh>
    <rPh sb="21" eb="23">
      <t>シュウヤク</t>
    </rPh>
    <rPh sb="25" eb="27">
      <t>クンベツ</t>
    </rPh>
    <rPh sb="28" eb="31">
      <t>サキムイ</t>
    </rPh>
    <rPh sb="31" eb="33">
      <t>チク</t>
    </rPh>
    <rPh sb="42" eb="43">
      <t>カワ</t>
    </rPh>
    <rPh sb="46" eb="48">
      <t>イガイ</t>
    </rPh>
    <rPh sb="49" eb="51">
      <t>チク</t>
    </rPh>
    <rPh sb="56" eb="57">
      <t>カワ</t>
    </rPh>
    <rPh sb="57" eb="59">
      <t>キョウキュウ</t>
    </rPh>
    <rPh sb="72" eb="74">
      <t>ヘイセイ</t>
    </rPh>
    <rPh sb="76" eb="78">
      <t>ネンド</t>
    </rPh>
    <rPh sb="81" eb="83">
      <t>クンベツ</t>
    </rPh>
    <rPh sb="84" eb="87">
      <t>サキムイ</t>
    </rPh>
    <rPh sb="87" eb="89">
      <t>チク</t>
    </rPh>
    <rPh sb="93" eb="95">
      <t>アンテイ</t>
    </rPh>
    <rPh sb="97" eb="99">
      <t>キョウキュウ</t>
    </rPh>
    <rPh sb="100" eb="102">
      <t>モクテキ</t>
    </rPh>
    <rPh sb="105" eb="107">
      <t>ドウドウ</t>
    </rPh>
    <rPh sb="107" eb="109">
      <t>カイリョウ</t>
    </rPh>
    <rPh sb="109" eb="111">
      <t>コウジ</t>
    </rPh>
    <rPh sb="112" eb="113">
      <t>アワ</t>
    </rPh>
    <rPh sb="135" eb="137">
      <t>ハイスイ</t>
    </rPh>
    <rPh sb="144" eb="146">
      <t>クンベツ</t>
    </rPh>
    <rPh sb="146" eb="148">
      <t>スイドウ</t>
    </rPh>
    <rPh sb="148" eb="150">
      <t>レンラク</t>
    </rPh>
    <rPh sb="150" eb="151">
      <t>カン</t>
    </rPh>
    <rPh sb="151" eb="153">
      <t>セッチ</t>
    </rPh>
    <rPh sb="153" eb="155">
      <t>コウジ</t>
    </rPh>
    <rPh sb="156" eb="158">
      <t>セコウ</t>
    </rPh>
    <phoneticPr fontId="7"/>
  </si>
  <si>
    <t>（３）</t>
    <phoneticPr fontId="7"/>
  </si>
  <si>
    <t>経営比較分析表等を活用した現状分析</t>
    <rPh sb="0" eb="2">
      <t>ケイエイ</t>
    </rPh>
    <rPh sb="2" eb="4">
      <t>ヒカク</t>
    </rPh>
    <rPh sb="4" eb="7">
      <t>ブンセキヒョウ</t>
    </rPh>
    <rPh sb="7" eb="8">
      <t>ナド</t>
    </rPh>
    <rPh sb="9" eb="10">
      <t>カツ</t>
    </rPh>
    <rPh sb="10" eb="11">
      <t>ヨウ</t>
    </rPh>
    <rPh sb="13" eb="15">
      <t>ゲンジョウ</t>
    </rPh>
    <rPh sb="15" eb="16">
      <t>ブン</t>
    </rPh>
    <rPh sb="16" eb="17">
      <t>サ</t>
    </rPh>
    <phoneticPr fontId="7"/>
  </si>
  <si>
    <r>
      <rPr>
        <sz val="12"/>
        <rFont val="ＭＳ Ｐ明朝"/>
        <family val="1"/>
        <charset val="128"/>
      </rPr>
      <t>※　直近の経営比較分析表（「公営企業に係る「経営比較分析表」の策定及び公表について）（公営企業三課室長通知）」による経営比較分析表）を添付。</t>
    </r>
    <phoneticPr fontId="7"/>
  </si>
  <si>
    <t xml:space="preserve">
　今後、起債償還額の増加に加え、施設台帳整備や企業会計適用に伴う経費が増加していく見込みであるため、より早急に料金改定が必要になってくる見込みです。</t>
    <rPh sb="1" eb="3">
      <t>コンゴ</t>
    </rPh>
    <rPh sb="3" eb="5">
      <t>キサイ</t>
    </rPh>
    <rPh sb="5" eb="7">
      <t>ショウカン</t>
    </rPh>
    <rPh sb="7" eb="8">
      <t>ガク</t>
    </rPh>
    <rPh sb="9" eb="11">
      <t>ゾウカ</t>
    </rPh>
    <rPh sb="12" eb="13">
      <t>クワ</t>
    </rPh>
    <rPh sb="15" eb="17">
      <t>シセツ</t>
    </rPh>
    <rPh sb="17" eb="19">
      <t>ダイチョウ</t>
    </rPh>
    <rPh sb="19" eb="21">
      <t>セイビ</t>
    </rPh>
    <rPh sb="22" eb="24">
      <t>キギョウ</t>
    </rPh>
    <rPh sb="24" eb="26">
      <t>カイケイ</t>
    </rPh>
    <rPh sb="26" eb="28">
      <t>テキヨウ</t>
    </rPh>
    <rPh sb="29" eb="30">
      <t>トモナ</t>
    </rPh>
    <rPh sb="31" eb="33">
      <t>ケイヒ</t>
    </rPh>
    <rPh sb="34" eb="36">
      <t>ゾウカ</t>
    </rPh>
    <rPh sb="40" eb="42">
      <t>ミコ</t>
    </rPh>
    <rPh sb="51" eb="53">
      <t>ソウキュウ</t>
    </rPh>
    <rPh sb="56" eb="58">
      <t>カイテイ</t>
    </rPh>
    <rPh sb="59" eb="61">
      <t>ヒツヨウ</t>
    </rPh>
    <rPh sb="67" eb="69">
      <t>ミコ</t>
    </rPh>
    <phoneticPr fontId="7"/>
  </si>
  <si>
    <t>２．将来の事業環境</t>
    <rPh sb="2" eb="4">
      <t>ショウライ</t>
    </rPh>
    <rPh sb="5" eb="7">
      <t>ジギョウ</t>
    </rPh>
    <rPh sb="7" eb="9">
      <t>カンキョウ</t>
    </rPh>
    <phoneticPr fontId="7"/>
  </si>
  <si>
    <t>給水人口の予測</t>
    <rPh sb="0" eb="2">
      <t>キュウスイ</t>
    </rPh>
    <rPh sb="2" eb="4">
      <t>ジンコウ</t>
    </rPh>
    <rPh sb="5" eb="7">
      <t>ヨソク</t>
    </rPh>
    <phoneticPr fontId="7"/>
  </si>
  <si>
    <t xml:space="preserve">
　過去10年の減少率を勘案し、各簡水ごとに推計しています。平成２１年度末の行政人口は５，７５３人で、毎年1.4％程度の減少が続いた後、平成２８～２９年度は減少率が鈍化しましたが、令和5年度頃には５，０００人を割る見込みです。</t>
    <rPh sb="1" eb="3">
      <t>カコ</t>
    </rPh>
    <rPh sb="5" eb="6">
      <t>ネン</t>
    </rPh>
    <rPh sb="7" eb="10">
      <t>ゲンショウリツ</t>
    </rPh>
    <rPh sb="11" eb="13">
      <t>カンアン</t>
    </rPh>
    <rPh sb="15" eb="16">
      <t>カク</t>
    </rPh>
    <rPh sb="16" eb="18">
      <t>カンスイ</t>
    </rPh>
    <rPh sb="21" eb="23">
      <t>スイケイ</t>
    </rPh>
    <rPh sb="30" eb="32">
      <t>ヘイセイ</t>
    </rPh>
    <rPh sb="34" eb="37">
      <t>ネンドマツ</t>
    </rPh>
    <rPh sb="38" eb="40">
      <t>ギョウセイ</t>
    </rPh>
    <rPh sb="40" eb="42">
      <t>ジンコウ</t>
    </rPh>
    <rPh sb="44" eb="49">
      <t>７５３ニン</t>
    </rPh>
    <rPh sb="51" eb="53">
      <t>マイトシ</t>
    </rPh>
    <rPh sb="57" eb="59">
      <t>テイド</t>
    </rPh>
    <rPh sb="60" eb="62">
      <t>ゲンショウ</t>
    </rPh>
    <rPh sb="63" eb="64">
      <t>ツヅ</t>
    </rPh>
    <rPh sb="66" eb="67">
      <t>アト</t>
    </rPh>
    <rPh sb="68" eb="70">
      <t>ヘイセイ</t>
    </rPh>
    <rPh sb="75" eb="77">
      <t>ネンド</t>
    </rPh>
    <rPh sb="78" eb="81">
      <t>ゲンショウリツ</t>
    </rPh>
    <rPh sb="82" eb="84">
      <t>ドンカ</t>
    </rPh>
    <rPh sb="90" eb="92">
      <t>レイワ</t>
    </rPh>
    <rPh sb="99" eb="104">
      <t>０００ニン</t>
    </rPh>
    <rPh sb="105" eb="106">
      <t>ワ</t>
    </rPh>
    <rPh sb="107" eb="109">
      <t>ミコ</t>
    </rPh>
    <phoneticPr fontId="7"/>
  </si>
  <si>
    <t>水需要の予測</t>
    <rPh sb="0" eb="1">
      <t>ミズ</t>
    </rPh>
    <rPh sb="1" eb="3">
      <t>ジュヨウ</t>
    </rPh>
    <rPh sb="4" eb="6">
      <t>ヨソク</t>
    </rPh>
    <phoneticPr fontId="7"/>
  </si>
  <si>
    <t xml:space="preserve">
　人口は減少の一途をたどっており、家庭用及び営業団体用は減少傾向にありますが、農業用は増加しており、概ね横ばいの状態が続いています。</t>
    <rPh sb="2" eb="3">
      <t>ジンコウ</t>
    </rPh>
    <rPh sb="4" eb="6">
      <t>ゲンショウ</t>
    </rPh>
    <rPh sb="7" eb="9">
      <t>イット</t>
    </rPh>
    <rPh sb="17" eb="20">
      <t>カテイヨウ</t>
    </rPh>
    <rPh sb="20" eb="21">
      <t>オヨ</t>
    </rPh>
    <rPh sb="22" eb="24">
      <t>エイギョウ</t>
    </rPh>
    <rPh sb="24" eb="27">
      <t>ダンタイヨウ</t>
    </rPh>
    <rPh sb="28" eb="30">
      <t>ゲンショウ</t>
    </rPh>
    <rPh sb="30" eb="32">
      <t>ケイコウ</t>
    </rPh>
    <rPh sb="39" eb="42">
      <t>ノウギョウヨウ</t>
    </rPh>
    <rPh sb="43" eb="45">
      <t>ゾウカ</t>
    </rPh>
    <rPh sb="50" eb="51">
      <t>オオム</t>
    </rPh>
    <rPh sb="52" eb="53">
      <t>ヨコ</t>
    </rPh>
    <rPh sb="56" eb="58">
      <t>ジョウタイ</t>
    </rPh>
    <rPh sb="59" eb="60">
      <t>ツヅ</t>
    </rPh>
    <phoneticPr fontId="7"/>
  </si>
  <si>
    <t>料金収入の見通し</t>
    <rPh sb="0" eb="2">
      <t>リョウキン</t>
    </rPh>
    <rPh sb="2" eb="4">
      <t>シュウニュウ</t>
    </rPh>
    <rPh sb="5" eb="7">
      <t>ミトオ</t>
    </rPh>
    <phoneticPr fontId="7"/>
  </si>
  <si>
    <t>（４）</t>
    <phoneticPr fontId="7"/>
  </si>
  <si>
    <t>組織の見通し</t>
    <rPh sb="0" eb="2">
      <t>ソシキ</t>
    </rPh>
    <rPh sb="3" eb="5">
      <t>ミトオ</t>
    </rPh>
    <phoneticPr fontId="7"/>
  </si>
  <si>
    <t>　
　現在は水道技術管理者が水道と下水道を兼務していますが、令和3年度で定年退職となるため、早急に技術職員の補充が必要です。
　また、技術の継承を考え、最低でも、技術職員2名体制は確保していきたいと思います。</t>
    <rPh sb="2" eb="4">
      <t>ゲンザイ</t>
    </rPh>
    <rPh sb="5" eb="7">
      <t>スイドウ</t>
    </rPh>
    <rPh sb="7" eb="9">
      <t>ギジュツ</t>
    </rPh>
    <rPh sb="9" eb="12">
      <t>カンリシャ</t>
    </rPh>
    <rPh sb="13" eb="15">
      <t>スイドウ</t>
    </rPh>
    <rPh sb="16" eb="19">
      <t>ゲスイドウ</t>
    </rPh>
    <rPh sb="20" eb="22">
      <t>ケンム</t>
    </rPh>
    <rPh sb="29" eb="31">
      <t>レイワ</t>
    </rPh>
    <rPh sb="32" eb="34">
      <t>ネンド</t>
    </rPh>
    <rPh sb="35" eb="37">
      <t>テイネン</t>
    </rPh>
    <rPh sb="37" eb="39">
      <t>タイショク</t>
    </rPh>
    <rPh sb="45" eb="47">
      <t>ソウキュウ</t>
    </rPh>
    <rPh sb="48" eb="50">
      <t>ギジュツ</t>
    </rPh>
    <rPh sb="50" eb="52">
      <t>ショクイン</t>
    </rPh>
    <rPh sb="53" eb="55">
      <t>ホジュウ</t>
    </rPh>
    <rPh sb="56" eb="58">
      <t>ヒツヨウ</t>
    </rPh>
    <rPh sb="66" eb="68">
      <t>ギジュツ</t>
    </rPh>
    <rPh sb="69" eb="71">
      <t>ケイショウ</t>
    </rPh>
    <rPh sb="72" eb="73">
      <t>カンガ</t>
    </rPh>
    <rPh sb="75" eb="77">
      <t>サイテイ</t>
    </rPh>
    <rPh sb="80" eb="84">
      <t>ギジュツショクイン</t>
    </rPh>
    <rPh sb="85" eb="86">
      <t>メイ</t>
    </rPh>
    <rPh sb="86" eb="88">
      <t>タイセイ</t>
    </rPh>
    <rPh sb="89" eb="91">
      <t>カクホ</t>
    </rPh>
    <rPh sb="98" eb="99">
      <t>オモ</t>
    </rPh>
    <phoneticPr fontId="7"/>
  </si>
  <si>
    <t>2019年度</t>
    <rPh sb="4" eb="6">
      <t>ネンド</t>
    </rPh>
    <phoneticPr fontId="7"/>
  </si>
  <si>
    <t>2020年度</t>
    <rPh sb="4" eb="6">
      <t>ネンド</t>
    </rPh>
    <phoneticPr fontId="7"/>
  </si>
  <si>
    <t>2030年度</t>
    <rPh sb="4" eb="6">
      <t>ネンド</t>
    </rPh>
    <phoneticPr fontId="7"/>
  </si>
  <si>
    <t>2040年度</t>
    <rPh sb="4" eb="6">
      <t>ネンド</t>
    </rPh>
    <phoneticPr fontId="7"/>
  </si>
  <si>
    <t>2050年度</t>
    <rPh sb="4" eb="6">
      <t>ネンド</t>
    </rPh>
    <phoneticPr fontId="7"/>
  </si>
  <si>
    <t>水道担当</t>
    <rPh sb="0" eb="2">
      <t>スイドウ</t>
    </rPh>
    <rPh sb="2" eb="4">
      <t>タントウ</t>
    </rPh>
    <phoneticPr fontId="7"/>
  </si>
  <si>
    <t>下水道担当</t>
    <rPh sb="0" eb="3">
      <t>ゲスイドウ</t>
    </rPh>
    <rPh sb="3" eb="5">
      <t>タントウ</t>
    </rPh>
    <phoneticPr fontId="7"/>
  </si>
  <si>
    <t>事務職員</t>
    <rPh sb="0" eb="1">
      <t>ジム</t>
    </rPh>
    <rPh sb="1" eb="3">
      <t>ショクイン</t>
    </rPh>
    <phoneticPr fontId="7"/>
  </si>
  <si>
    <t>合計</t>
    <rPh sb="0" eb="1">
      <t>ゴウケイ</t>
    </rPh>
    <phoneticPr fontId="7"/>
  </si>
  <si>
    <t>３．経営の基本方針</t>
    <rPh sb="2" eb="4">
      <t>ケイエイ</t>
    </rPh>
    <rPh sb="5" eb="7">
      <t>キホン</t>
    </rPh>
    <rPh sb="7" eb="9">
      <t>ホウシン</t>
    </rPh>
    <phoneticPr fontId="7"/>
  </si>
  <si>
    <t>４．投資・財政計画（収支計画）</t>
    <rPh sb="2" eb="4">
      <t>トウシ</t>
    </rPh>
    <rPh sb="5" eb="7">
      <t>ザイセイ</t>
    </rPh>
    <rPh sb="7" eb="9">
      <t>ケイカク</t>
    </rPh>
    <rPh sb="10" eb="12">
      <t>シュウシ</t>
    </rPh>
    <rPh sb="12" eb="14">
      <t>ケイカク</t>
    </rPh>
    <phoneticPr fontId="7"/>
  </si>
  <si>
    <t>投資・財政計画（収支計画）　：　 別　紙　の　と　お　り</t>
    <rPh sb="0" eb="2">
      <t>トウシ</t>
    </rPh>
    <rPh sb="3" eb="5">
      <t>ザイセイ</t>
    </rPh>
    <rPh sb="5" eb="7">
      <t>ケイカク</t>
    </rPh>
    <rPh sb="8" eb="10">
      <t>シュウシ</t>
    </rPh>
    <rPh sb="10" eb="12">
      <t>ケイカク</t>
    </rPh>
    <phoneticPr fontId="7"/>
  </si>
  <si>
    <t>（２）投資・財政計画（収支計画）の策定に当たっての説明</t>
    <rPh sb="3" eb="5">
      <t>トウシ</t>
    </rPh>
    <rPh sb="6" eb="8">
      <t>ザイセイ</t>
    </rPh>
    <rPh sb="8" eb="10">
      <t>ケイカク</t>
    </rPh>
    <rPh sb="11" eb="13">
      <t>シュウシ</t>
    </rPh>
    <rPh sb="20" eb="21">
      <t>ア</t>
    </rPh>
    <phoneticPr fontId="7"/>
  </si>
  <si>
    <t>①　収支計画のうち投資についての説明</t>
    <rPh sb="2" eb="4">
      <t>シュウシ</t>
    </rPh>
    <rPh sb="4" eb="6">
      <t>ケイカク</t>
    </rPh>
    <rPh sb="7" eb="9">
      <t>トウシ</t>
    </rPh>
    <rPh sb="14" eb="16">
      <t>セツメイシシュツメン</t>
    </rPh>
    <phoneticPr fontId="7"/>
  </si>
  <si>
    <t>目標</t>
    <phoneticPr fontId="7"/>
  </si>
  <si>
    <t>　
　薫別地区水道連絡管整備事業、耐震化事業を継続し、計装設備更新事業を開始することとし、安定した給水事業に努めます。</t>
    <rPh sb="3" eb="5">
      <t>クンベツ</t>
    </rPh>
    <rPh sb="5" eb="7">
      <t>チク</t>
    </rPh>
    <rPh sb="7" eb="9">
      <t>スイドウ</t>
    </rPh>
    <rPh sb="9" eb="11">
      <t>レンラク</t>
    </rPh>
    <rPh sb="11" eb="12">
      <t>カン</t>
    </rPh>
    <rPh sb="12" eb="14">
      <t>セイビ</t>
    </rPh>
    <rPh sb="14" eb="16">
      <t>ジギョウ</t>
    </rPh>
    <rPh sb="17" eb="20">
      <t>タイシンカ</t>
    </rPh>
    <rPh sb="20" eb="22">
      <t>ジギョウ</t>
    </rPh>
    <rPh sb="23" eb="25">
      <t>ケイゾク</t>
    </rPh>
    <rPh sb="27" eb="29">
      <t>ケイソウ</t>
    </rPh>
    <rPh sb="29" eb="31">
      <t>セツビ</t>
    </rPh>
    <rPh sb="31" eb="33">
      <t>コウシン</t>
    </rPh>
    <rPh sb="33" eb="35">
      <t>ジギョウ</t>
    </rPh>
    <rPh sb="36" eb="38">
      <t>カイシ</t>
    </rPh>
    <rPh sb="45" eb="47">
      <t>アンテイ</t>
    </rPh>
    <rPh sb="49" eb="51">
      <t>キュウスイ</t>
    </rPh>
    <rPh sb="51" eb="53">
      <t>ジギョウ</t>
    </rPh>
    <rPh sb="54" eb="55">
      <t>ツト</t>
    </rPh>
    <phoneticPr fontId="7"/>
  </si>
  <si>
    <t>②　収支計画のうち財源についての説明</t>
    <rPh sb="2" eb="4">
      <t>シュウシ</t>
    </rPh>
    <rPh sb="4" eb="6">
      <t>ケイカク</t>
    </rPh>
    <rPh sb="8" eb="10">
      <t>ザイゲン</t>
    </rPh>
    <rPh sb="14" eb="16">
      <t>セツメイ</t>
    </rPh>
    <phoneticPr fontId="7"/>
  </si>
  <si>
    <t xml:space="preserve">
　起債対象事業については、可能な限り公営企業債のみならず過疎対策事業債、辺地対策事業債の借入を申請し、返済利息を抑えるよう努めます。
　また、安易な基金取崩とならないよう、水道使用料の料金改定を検討します。</t>
    <rPh sb="2" eb="4">
      <t>キサイ</t>
    </rPh>
    <rPh sb="4" eb="6">
      <t>タイショウ</t>
    </rPh>
    <rPh sb="6" eb="8">
      <t>ジギョウ</t>
    </rPh>
    <rPh sb="14" eb="16">
      <t>カノウ</t>
    </rPh>
    <rPh sb="17" eb="18">
      <t>カギ</t>
    </rPh>
    <rPh sb="19" eb="21">
      <t>コウエイ</t>
    </rPh>
    <rPh sb="21" eb="23">
      <t>キギョウ</t>
    </rPh>
    <rPh sb="23" eb="24">
      <t>サイ</t>
    </rPh>
    <rPh sb="29" eb="31">
      <t>カソ</t>
    </rPh>
    <rPh sb="31" eb="33">
      <t>タイサク</t>
    </rPh>
    <rPh sb="33" eb="35">
      <t>ジギョウ</t>
    </rPh>
    <rPh sb="35" eb="36">
      <t>サイ</t>
    </rPh>
    <rPh sb="37" eb="39">
      <t>ヘンチ</t>
    </rPh>
    <rPh sb="39" eb="41">
      <t>タイサク</t>
    </rPh>
    <rPh sb="41" eb="44">
      <t>ジギョウサイ</t>
    </rPh>
    <rPh sb="45" eb="47">
      <t>カリイレ</t>
    </rPh>
    <rPh sb="48" eb="50">
      <t>シンセイ</t>
    </rPh>
    <rPh sb="52" eb="54">
      <t>ヘンサイ</t>
    </rPh>
    <rPh sb="54" eb="56">
      <t>リソク</t>
    </rPh>
    <rPh sb="57" eb="58">
      <t>オサ</t>
    </rPh>
    <rPh sb="62" eb="63">
      <t>ツト</t>
    </rPh>
    <rPh sb="72" eb="74">
      <t>アンイ</t>
    </rPh>
    <rPh sb="75" eb="77">
      <t>キキン</t>
    </rPh>
    <rPh sb="77" eb="79">
      <t>トリクズシ</t>
    </rPh>
    <rPh sb="87" eb="89">
      <t>スイドウ</t>
    </rPh>
    <rPh sb="89" eb="92">
      <t>シヨウリョウ</t>
    </rPh>
    <rPh sb="93" eb="95">
      <t>リョウキン</t>
    </rPh>
    <rPh sb="95" eb="97">
      <t>カイテイ</t>
    </rPh>
    <rPh sb="98" eb="100">
      <t>ケントウ</t>
    </rPh>
    <phoneticPr fontId="7"/>
  </si>
  <si>
    <t xml:space="preserve">
　現在、人口減少は進んでおり、市街地での水量の減少は見られますが、酪農地域においては牛の頭数増加に合わせて水量が伸びており、おおむね横ばいが続いております。
　しかし、牛の頭数も今後さほど大きく増加するものではないと思われるため、人口に比例し減少に転じるとこが予想されます。さらに予定している工事等をそのまま進めれば、現在１億７千万円ほどの財政調整基金は、今後５年程度で底をつきます。　
　そうならないために、事業の精査はもちろんですが、料金も改定すべき時に来ていると思われますので、早急に料金改定の検討に着手する予定です。</t>
    <rPh sb="2" eb="4">
      <t>ゲンザイ</t>
    </rPh>
    <rPh sb="5" eb="9">
      <t>ジンコウゲンショウ</t>
    </rPh>
    <rPh sb="10" eb="11">
      <t>スス</t>
    </rPh>
    <rPh sb="16" eb="19">
      <t>シガイチ</t>
    </rPh>
    <rPh sb="21" eb="23">
      <t>スイリョウ</t>
    </rPh>
    <rPh sb="24" eb="26">
      <t>ゲンショウ</t>
    </rPh>
    <rPh sb="27" eb="28">
      <t>ミ</t>
    </rPh>
    <rPh sb="34" eb="36">
      <t>ラクノウ</t>
    </rPh>
    <rPh sb="36" eb="38">
      <t>チイキ</t>
    </rPh>
    <rPh sb="43" eb="44">
      <t>ウシ</t>
    </rPh>
    <rPh sb="45" eb="47">
      <t>トウスウ</t>
    </rPh>
    <rPh sb="47" eb="49">
      <t>ゾウカ</t>
    </rPh>
    <rPh sb="50" eb="51">
      <t>ア</t>
    </rPh>
    <rPh sb="54" eb="56">
      <t>スイリョウ</t>
    </rPh>
    <rPh sb="57" eb="58">
      <t>ノ</t>
    </rPh>
    <rPh sb="67" eb="68">
      <t>ヨコ</t>
    </rPh>
    <rPh sb="71" eb="72">
      <t>ツヅ</t>
    </rPh>
    <rPh sb="85" eb="86">
      <t>ウシ</t>
    </rPh>
    <rPh sb="87" eb="89">
      <t>トウスウ</t>
    </rPh>
    <rPh sb="90" eb="92">
      <t>コンゴ</t>
    </rPh>
    <rPh sb="95" eb="96">
      <t>オオ</t>
    </rPh>
    <rPh sb="98" eb="100">
      <t>ゾウカ</t>
    </rPh>
    <rPh sb="109" eb="110">
      <t>オモ</t>
    </rPh>
    <rPh sb="116" eb="118">
      <t>ジンコウ</t>
    </rPh>
    <rPh sb="119" eb="121">
      <t>ヒレイ</t>
    </rPh>
    <rPh sb="122" eb="124">
      <t>ゲンショウ</t>
    </rPh>
    <rPh sb="125" eb="126">
      <t>テン</t>
    </rPh>
    <rPh sb="131" eb="133">
      <t>ヨソウ</t>
    </rPh>
    <rPh sb="141" eb="143">
      <t>ヨテイ</t>
    </rPh>
    <rPh sb="147" eb="149">
      <t>コウジ</t>
    </rPh>
    <rPh sb="149" eb="150">
      <t>トウ</t>
    </rPh>
    <rPh sb="155" eb="156">
      <t>スス</t>
    </rPh>
    <rPh sb="160" eb="162">
      <t>ゲンザイ</t>
    </rPh>
    <rPh sb="163" eb="164">
      <t>オク</t>
    </rPh>
    <rPh sb="165" eb="168">
      <t>センマンエン</t>
    </rPh>
    <rPh sb="171" eb="173">
      <t>ザイセイ</t>
    </rPh>
    <rPh sb="173" eb="175">
      <t>チョウセイ</t>
    </rPh>
    <rPh sb="175" eb="177">
      <t>キキン</t>
    </rPh>
    <rPh sb="179" eb="181">
      <t>コンゴ</t>
    </rPh>
    <rPh sb="182" eb="183">
      <t>ネン</t>
    </rPh>
    <rPh sb="183" eb="185">
      <t>テイド</t>
    </rPh>
    <rPh sb="186" eb="187">
      <t>ソコ</t>
    </rPh>
    <rPh sb="206" eb="208">
      <t>ジギョウ</t>
    </rPh>
    <rPh sb="209" eb="211">
      <t>セイサ</t>
    </rPh>
    <rPh sb="220" eb="222">
      <t>リョウキン</t>
    </rPh>
    <rPh sb="223" eb="225">
      <t>カイテイ</t>
    </rPh>
    <rPh sb="228" eb="229">
      <t>トキ</t>
    </rPh>
    <rPh sb="230" eb="231">
      <t>キ</t>
    </rPh>
    <rPh sb="235" eb="236">
      <t>オモ</t>
    </rPh>
    <rPh sb="243" eb="245">
      <t>ソウキュウ</t>
    </rPh>
    <rPh sb="246" eb="248">
      <t>リョウキン</t>
    </rPh>
    <rPh sb="248" eb="250">
      <t>カイテイ</t>
    </rPh>
    <rPh sb="251" eb="253">
      <t>ケントウ</t>
    </rPh>
    <rPh sb="254" eb="256">
      <t>チャクシュ</t>
    </rPh>
    <rPh sb="258" eb="260">
      <t>ヨテイ</t>
    </rPh>
    <phoneticPr fontId="7"/>
  </si>
  <si>
    <t>③　収支計画のうち投資以外の経費についての説明</t>
    <rPh sb="2" eb="4">
      <t>シュウシ</t>
    </rPh>
    <rPh sb="4" eb="6">
      <t>ケイカク</t>
    </rPh>
    <rPh sb="9" eb="11">
      <t>トウシ</t>
    </rPh>
    <rPh sb="11" eb="13">
      <t>イガイ</t>
    </rPh>
    <rPh sb="14" eb="16">
      <t>ケイヒ</t>
    </rPh>
    <rPh sb="21" eb="23">
      <t>セツメイ</t>
    </rPh>
    <phoneticPr fontId="7"/>
  </si>
  <si>
    <t xml:space="preserve">
　委託料は作業内容にほぼ変化がないため、おおむね横ばいで計上しています。
　修繕費については、余裕を持たせた予算計上をしていますので、これも横ばいで計上しています。
　職員給与費については、３．５人分を計上していますが、０．５人分については令和３年度に定年退職する技師のため、０．５人分を再任用で計上しています。</t>
    <rPh sb="2" eb="5">
      <t>イタクリョウ</t>
    </rPh>
    <rPh sb="6" eb="8">
      <t>サギョウ</t>
    </rPh>
    <rPh sb="8" eb="10">
      <t>ナイヨウ</t>
    </rPh>
    <rPh sb="13" eb="15">
      <t>ヘンカ</t>
    </rPh>
    <rPh sb="25" eb="26">
      <t>ヨコ</t>
    </rPh>
    <rPh sb="29" eb="31">
      <t>ケイジョウ</t>
    </rPh>
    <rPh sb="39" eb="42">
      <t>シュウゼンヒ</t>
    </rPh>
    <rPh sb="48" eb="50">
      <t>ヨユウ</t>
    </rPh>
    <rPh sb="51" eb="52">
      <t>モ</t>
    </rPh>
    <rPh sb="55" eb="57">
      <t>ヨサン</t>
    </rPh>
    <rPh sb="57" eb="59">
      <t>ケイジョウ</t>
    </rPh>
    <rPh sb="71" eb="72">
      <t>ヨコ</t>
    </rPh>
    <rPh sb="75" eb="77">
      <t>ケイジョウ</t>
    </rPh>
    <rPh sb="85" eb="90">
      <t>ショクインキュウヨヒ</t>
    </rPh>
    <rPh sb="99" eb="101">
      <t>ニンブン</t>
    </rPh>
    <rPh sb="102" eb="104">
      <t>ケイジョウ</t>
    </rPh>
    <rPh sb="114" eb="116">
      <t>ニンブン</t>
    </rPh>
    <rPh sb="121" eb="123">
      <t>レイワ</t>
    </rPh>
    <rPh sb="124" eb="126">
      <t>ネンド</t>
    </rPh>
    <rPh sb="127" eb="129">
      <t>テイネン</t>
    </rPh>
    <rPh sb="129" eb="131">
      <t>タイショク</t>
    </rPh>
    <rPh sb="133" eb="135">
      <t>ギシ</t>
    </rPh>
    <rPh sb="142" eb="144">
      <t>ニンブン</t>
    </rPh>
    <rPh sb="145" eb="146">
      <t>サイ</t>
    </rPh>
    <rPh sb="146" eb="148">
      <t>ニンヨウ</t>
    </rPh>
    <rPh sb="149" eb="151">
      <t>ケイジョウ</t>
    </rPh>
    <phoneticPr fontId="7"/>
  </si>
  <si>
    <r>
      <t>（３）</t>
    </r>
    <r>
      <rPr>
        <sz val="14"/>
        <rFont val="游ゴシック"/>
        <family val="3"/>
        <charset val="128"/>
        <scheme val="minor"/>
      </rPr>
      <t>投資・財政計画（収支計画）に未反映の取組や今後検討予定の取組の概要</t>
    </r>
    <rPh sb="11" eb="13">
      <t>シュウシ</t>
    </rPh>
    <rPh sb="13" eb="15">
      <t>ケイカク</t>
    </rPh>
    <rPh sb="21" eb="23">
      <t>トリクミ</t>
    </rPh>
    <rPh sb="24" eb="26">
      <t>コンゴ</t>
    </rPh>
    <rPh sb="26" eb="28">
      <t>ケントウ</t>
    </rPh>
    <rPh sb="28" eb="30">
      <t>ヨテイ</t>
    </rPh>
    <rPh sb="31" eb="33">
      <t>トリクミ</t>
    </rPh>
    <rPh sb="34" eb="36">
      <t>ガイヨウ</t>
    </rPh>
    <phoneticPr fontId="7"/>
  </si>
  <si>
    <t xml:space="preserve">
</t>
    <phoneticPr fontId="7"/>
  </si>
  <si>
    <t>①　投資の合理化、費用の見直しについての検討状況等</t>
    <rPh sb="2" eb="4">
      <t>トウシ</t>
    </rPh>
    <rPh sb="5" eb="8">
      <t>ゴウリカ</t>
    </rPh>
    <rPh sb="9" eb="11">
      <t>ヒヨウ</t>
    </rPh>
    <rPh sb="12" eb="14">
      <t>ミナオ</t>
    </rPh>
    <rPh sb="20" eb="22">
      <t>ケントウ</t>
    </rPh>
    <rPh sb="22" eb="24">
      <t>ジョウキョウ</t>
    </rPh>
    <rPh sb="24" eb="25">
      <t>ナド</t>
    </rPh>
    <phoneticPr fontId="7"/>
  </si>
  <si>
    <t>広域化</t>
    <rPh sb="0" eb="3">
      <t>コウイキカ</t>
    </rPh>
    <phoneticPr fontId="7"/>
  </si>
  <si>
    <t>特になし</t>
    <rPh sb="0" eb="1">
      <t>トク</t>
    </rPh>
    <phoneticPr fontId="7"/>
  </si>
  <si>
    <t>民間の資金・ノウハウ等の活用
（PPP/PFI等の導入等）</t>
    <rPh sb="23" eb="24">
      <t>トウ</t>
    </rPh>
    <phoneticPr fontId="7"/>
  </si>
  <si>
    <t>アセットマネジメントの充実
（施設・設備の長寿命化等
による投資の平準化）</t>
    <phoneticPr fontId="7"/>
  </si>
  <si>
    <t>　令和元年度に策定した設備更新等基本計画に基づき、更新の優先順位やかかる経費を考慮し、投資の平準化を図ってまいります。</t>
    <rPh sb="1" eb="3">
      <t>レイワ</t>
    </rPh>
    <rPh sb="3" eb="5">
      <t>ガンネン</t>
    </rPh>
    <rPh sb="5" eb="6">
      <t>ド</t>
    </rPh>
    <rPh sb="7" eb="9">
      <t>サクテイ</t>
    </rPh>
    <rPh sb="11" eb="13">
      <t>セツビ</t>
    </rPh>
    <rPh sb="13" eb="15">
      <t>コウシン</t>
    </rPh>
    <rPh sb="15" eb="16">
      <t>トウ</t>
    </rPh>
    <rPh sb="16" eb="18">
      <t>キホン</t>
    </rPh>
    <rPh sb="18" eb="20">
      <t>ケイカク</t>
    </rPh>
    <rPh sb="21" eb="22">
      <t>モト</t>
    </rPh>
    <rPh sb="25" eb="27">
      <t>コウシン</t>
    </rPh>
    <rPh sb="28" eb="30">
      <t>ユウセン</t>
    </rPh>
    <rPh sb="30" eb="32">
      <t>ジュンイ</t>
    </rPh>
    <rPh sb="36" eb="38">
      <t>ケイヒ</t>
    </rPh>
    <rPh sb="39" eb="41">
      <t>コウリョ</t>
    </rPh>
    <rPh sb="43" eb="45">
      <t>トウシ</t>
    </rPh>
    <rPh sb="46" eb="49">
      <t>ヘイジュンカ</t>
    </rPh>
    <rPh sb="50" eb="51">
      <t>ハカ</t>
    </rPh>
    <phoneticPr fontId="7"/>
  </si>
  <si>
    <t>施設・設備の廃止・統合
（ダウンサイジング）</t>
    <phoneticPr fontId="7"/>
  </si>
  <si>
    <t>　現在進めている薫別地区水道連絡管整備事業により、完成すればウラップ水源からの配水になるため、薫別浄水場は通常稼働ではなく、予備施設となります。</t>
    <rPh sb="1" eb="3">
      <t>ゲンザイ</t>
    </rPh>
    <rPh sb="3" eb="4">
      <t>スス</t>
    </rPh>
    <rPh sb="8" eb="10">
      <t>クンベツ</t>
    </rPh>
    <rPh sb="10" eb="12">
      <t>チク</t>
    </rPh>
    <rPh sb="12" eb="14">
      <t>スイドウ</t>
    </rPh>
    <rPh sb="14" eb="16">
      <t>レンラク</t>
    </rPh>
    <rPh sb="16" eb="17">
      <t>カン</t>
    </rPh>
    <rPh sb="17" eb="19">
      <t>セイビ</t>
    </rPh>
    <rPh sb="19" eb="21">
      <t>ジギョウ</t>
    </rPh>
    <rPh sb="25" eb="27">
      <t>カンセイ</t>
    </rPh>
    <rPh sb="34" eb="36">
      <t>スイゲン</t>
    </rPh>
    <rPh sb="39" eb="41">
      <t>ハイスイ</t>
    </rPh>
    <rPh sb="47" eb="49">
      <t>クンベツ</t>
    </rPh>
    <rPh sb="49" eb="52">
      <t>ジョウスイジョウ</t>
    </rPh>
    <rPh sb="53" eb="55">
      <t>ツウジョウ</t>
    </rPh>
    <rPh sb="55" eb="57">
      <t>カドウ</t>
    </rPh>
    <rPh sb="62" eb="64">
      <t>ヨビ</t>
    </rPh>
    <rPh sb="64" eb="66">
      <t>シセツ</t>
    </rPh>
    <phoneticPr fontId="7"/>
  </si>
  <si>
    <t>施設・設備の合理化
（スペックダウン）</t>
    <rPh sb="6" eb="9">
      <t>ゴウリカ</t>
    </rPh>
    <phoneticPr fontId="7"/>
  </si>
  <si>
    <t>　施設の情報管理を進め、適切な設備更新に努めます。</t>
    <rPh sb="1" eb="3">
      <t>シセツ</t>
    </rPh>
    <rPh sb="4" eb="6">
      <t>ジョウホウ</t>
    </rPh>
    <rPh sb="6" eb="8">
      <t>カンリ</t>
    </rPh>
    <rPh sb="9" eb="10">
      <t>スス</t>
    </rPh>
    <rPh sb="12" eb="14">
      <t>テキセツ</t>
    </rPh>
    <rPh sb="15" eb="17">
      <t>セツビ</t>
    </rPh>
    <rPh sb="17" eb="19">
      <t>コウシン</t>
    </rPh>
    <rPh sb="20" eb="21">
      <t>ツト</t>
    </rPh>
    <phoneticPr fontId="7"/>
  </si>
  <si>
    <t>その他の取組</t>
    <rPh sb="2" eb="3">
      <t>タ</t>
    </rPh>
    <rPh sb="4" eb="6">
      <t>トリクミ</t>
    </rPh>
    <phoneticPr fontId="7"/>
  </si>
  <si>
    <t>②　財源についての検討状況等</t>
    <rPh sb="2" eb="4">
      <t>ザイゲン</t>
    </rPh>
    <rPh sb="9" eb="11">
      <t>ケントウ</t>
    </rPh>
    <rPh sb="11" eb="13">
      <t>ジョウキョウ</t>
    </rPh>
    <rPh sb="13" eb="14">
      <t>ナド</t>
    </rPh>
    <phoneticPr fontId="7"/>
  </si>
  <si>
    <t>料金</t>
    <rPh sb="0" eb="2">
      <t>リョウキン</t>
    </rPh>
    <phoneticPr fontId="7"/>
  </si>
  <si>
    <t>　早急に料金改定の検討に着手しますが、急激な増額にならぬよう激変緩和を検討してまいります。</t>
    <rPh sb="1" eb="3">
      <t>ソウキュウ</t>
    </rPh>
    <rPh sb="4" eb="6">
      <t>リョウキン</t>
    </rPh>
    <rPh sb="6" eb="8">
      <t>カイテイ</t>
    </rPh>
    <rPh sb="9" eb="11">
      <t>ケントウ</t>
    </rPh>
    <rPh sb="12" eb="14">
      <t>チャクシュ</t>
    </rPh>
    <rPh sb="19" eb="21">
      <t>キュウゲキ</t>
    </rPh>
    <rPh sb="22" eb="24">
      <t>ゾウガク</t>
    </rPh>
    <rPh sb="30" eb="32">
      <t>ゲキヘン</t>
    </rPh>
    <rPh sb="32" eb="34">
      <t>カンワ</t>
    </rPh>
    <rPh sb="35" eb="37">
      <t>ケントウ</t>
    </rPh>
    <phoneticPr fontId="7"/>
  </si>
  <si>
    <t>企業債</t>
    <rPh sb="0" eb="3">
      <t>キギョウサイ</t>
    </rPh>
    <phoneticPr fontId="7"/>
  </si>
  <si>
    <t>　起債を、初めからすべて水道事業債に申請するのではなく、できる限り過疎対策事業債及び辺地対策事業債の借入を検討します。</t>
    <rPh sb="1" eb="3">
      <t>キサイ</t>
    </rPh>
    <rPh sb="5" eb="6">
      <t>ハジ</t>
    </rPh>
    <rPh sb="12" eb="14">
      <t>スイドウ</t>
    </rPh>
    <rPh sb="14" eb="16">
      <t>ジギョウ</t>
    </rPh>
    <rPh sb="16" eb="17">
      <t>サイ</t>
    </rPh>
    <rPh sb="18" eb="20">
      <t>シンセイ</t>
    </rPh>
    <rPh sb="31" eb="32">
      <t>カギ</t>
    </rPh>
    <rPh sb="33" eb="35">
      <t>カソ</t>
    </rPh>
    <rPh sb="35" eb="37">
      <t>タイサク</t>
    </rPh>
    <rPh sb="37" eb="39">
      <t>ジギョウ</t>
    </rPh>
    <rPh sb="39" eb="40">
      <t>サイ</t>
    </rPh>
    <rPh sb="40" eb="41">
      <t>オヨ</t>
    </rPh>
    <rPh sb="42" eb="44">
      <t>ヘンチ</t>
    </rPh>
    <rPh sb="44" eb="46">
      <t>タイサク</t>
    </rPh>
    <rPh sb="46" eb="48">
      <t>ジギョウ</t>
    </rPh>
    <rPh sb="48" eb="49">
      <t>サイ</t>
    </rPh>
    <rPh sb="50" eb="52">
      <t>カリイレ</t>
    </rPh>
    <rPh sb="53" eb="55">
      <t>ケントウ</t>
    </rPh>
    <phoneticPr fontId="7"/>
  </si>
  <si>
    <t>繰入金</t>
    <rPh sb="0" eb="3">
      <t>クリイレキン</t>
    </rPh>
    <phoneticPr fontId="7"/>
  </si>
  <si>
    <t>　現在、ほとんど一般会計繰入金は繰り入れていませんが、料金改定の状況によっては、今後基準内繰入分の繰入については、大いに検討の余地があります。</t>
    <rPh sb="1" eb="3">
      <t>ゲンザイ</t>
    </rPh>
    <rPh sb="8" eb="10">
      <t>イッパン</t>
    </rPh>
    <rPh sb="10" eb="12">
      <t>カイケイ</t>
    </rPh>
    <rPh sb="12" eb="14">
      <t>クリイレ</t>
    </rPh>
    <rPh sb="14" eb="15">
      <t>キン</t>
    </rPh>
    <rPh sb="16" eb="17">
      <t>ク</t>
    </rPh>
    <rPh sb="18" eb="19">
      <t>イ</t>
    </rPh>
    <rPh sb="27" eb="29">
      <t>リョウキン</t>
    </rPh>
    <rPh sb="29" eb="31">
      <t>カイテイ</t>
    </rPh>
    <rPh sb="32" eb="34">
      <t>ジョウキョウ</t>
    </rPh>
    <rPh sb="40" eb="42">
      <t>コンゴ</t>
    </rPh>
    <rPh sb="42" eb="45">
      <t>キジュンナイ</t>
    </rPh>
    <rPh sb="45" eb="47">
      <t>クリイレ</t>
    </rPh>
    <rPh sb="47" eb="48">
      <t>ブン</t>
    </rPh>
    <rPh sb="49" eb="51">
      <t>クリイレ</t>
    </rPh>
    <rPh sb="57" eb="58">
      <t>オオ</t>
    </rPh>
    <rPh sb="60" eb="62">
      <t>ケントウ</t>
    </rPh>
    <rPh sb="63" eb="65">
      <t>ヨチ</t>
    </rPh>
    <phoneticPr fontId="7"/>
  </si>
  <si>
    <t>資産の有効活用等（*2）による
収入増加の取組</t>
    <rPh sb="0" eb="2">
      <t>シサン</t>
    </rPh>
    <rPh sb="3" eb="5">
      <t>ユウコウ</t>
    </rPh>
    <rPh sb="5" eb="7">
      <t>カツヨウ</t>
    </rPh>
    <rPh sb="7" eb="8">
      <t>ナド</t>
    </rPh>
    <rPh sb="16" eb="18">
      <t>シュウニュウ</t>
    </rPh>
    <rPh sb="18" eb="20">
      <t>ゾウカ</t>
    </rPh>
    <rPh sb="21" eb="23">
      <t>トリクミ</t>
    </rPh>
    <phoneticPr fontId="7"/>
  </si>
  <si>
    <t>　人件費について、令和４年度以降０．５人分で計上しているが、技術の継承を考えると、早急に１名補充するのが得策であるため、その場合にはさらなる財源確保が必要になってくるため、料金改定に影響してきます。</t>
    <phoneticPr fontId="7"/>
  </si>
  <si>
    <r>
      <rPr>
        <u/>
        <sz val="16"/>
        <rFont val="游ゴシック"/>
        <family val="3"/>
        <charset val="128"/>
        <scheme val="minor"/>
      </rPr>
      <t>５．経営戦略の事後検証、改定等に関する事</t>
    </r>
    <r>
      <rPr>
        <u/>
        <sz val="16"/>
        <rFont val="游ゴシック"/>
        <family val="2"/>
        <scheme val="minor"/>
      </rPr>
      <t>項</t>
    </r>
    <rPh sb="12" eb="14">
      <t>カイテイ</t>
    </rPh>
    <phoneticPr fontId="7"/>
  </si>
  <si>
    <t>経営戦略の事後検証、
改定等に関する事項</t>
    <rPh sb="0" eb="2">
      <t>ケイエイ</t>
    </rPh>
    <rPh sb="2" eb="4">
      <t>センリャク</t>
    </rPh>
    <rPh sb="5" eb="7">
      <t>ジゴ</t>
    </rPh>
    <rPh sb="7" eb="9">
      <t>ケンショウ</t>
    </rPh>
    <rPh sb="11" eb="13">
      <t>カイテイ</t>
    </rPh>
    <rPh sb="13" eb="14">
      <t>トウ</t>
    </rPh>
    <rPh sb="15" eb="16">
      <t>カン</t>
    </rPh>
    <rPh sb="18" eb="20">
      <t>ジコウ</t>
    </rPh>
    <phoneticPr fontId="7"/>
  </si>
  <si>
    <t>　
　毎年度、収支計画及び経営比較分析表の更新を行います。</t>
    <rPh sb="11" eb="12">
      <t>オヨ</t>
    </rPh>
    <rPh sb="24" eb="25">
      <t>オコナ</t>
    </rPh>
    <phoneticPr fontId="7"/>
  </si>
  <si>
    <t>経営比較分析表（令和元年度決算）</t>
    <rPh sb="8" eb="10">
      <t>レイワ</t>
    </rPh>
    <rPh sb="10" eb="12">
      <t>ガンネン</t>
    </rPh>
    <phoneticPr fontId="42"/>
  </si>
  <si>
    <t>北海道　標津町</t>
  </si>
  <si>
    <t>業務名</t>
    <rPh sb="2" eb="3">
      <t>メイ</t>
    </rPh>
    <phoneticPr fontId="42"/>
  </si>
  <si>
    <t>業種名</t>
    <rPh sb="2" eb="3">
      <t>メイ</t>
    </rPh>
    <phoneticPr fontId="42"/>
  </si>
  <si>
    <t>事業名</t>
    <phoneticPr fontId="42"/>
  </si>
  <si>
    <t>類似団体区分</t>
    <rPh sb="4" eb="6">
      <t>クブン</t>
    </rPh>
    <phoneticPr fontId="42"/>
  </si>
  <si>
    <t>管理者の情報</t>
    <rPh sb="0" eb="2">
      <t>カンリ</t>
    </rPh>
    <rPh sb="2" eb="3">
      <t>シャ</t>
    </rPh>
    <rPh sb="4" eb="6">
      <t>ジョウホウ</t>
    </rPh>
    <phoneticPr fontId="42"/>
  </si>
  <si>
    <t>人口（人）</t>
    <rPh sb="0" eb="2">
      <t>ジンコウ</t>
    </rPh>
    <rPh sb="3" eb="4">
      <t>ヒト</t>
    </rPh>
    <phoneticPr fontId="42"/>
  </si>
  <si>
    <r>
      <t>面積(km</t>
    </r>
    <r>
      <rPr>
        <b/>
        <vertAlign val="superscript"/>
        <sz val="11"/>
        <color theme="1"/>
        <rFont val="ＭＳ ゴシック"/>
        <family val="3"/>
        <charset val="128"/>
      </rPr>
      <t>2</t>
    </r>
    <r>
      <rPr>
        <b/>
        <sz val="11"/>
        <color theme="1"/>
        <rFont val="ＭＳ ゴシック"/>
        <family val="3"/>
        <charset val="128"/>
      </rPr>
      <t>)</t>
    </r>
    <phoneticPr fontId="42"/>
  </si>
  <si>
    <r>
      <t>人口密度(人/km</t>
    </r>
    <r>
      <rPr>
        <b/>
        <vertAlign val="superscript"/>
        <sz val="11"/>
        <color theme="1"/>
        <rFont val="ＭＳ ゴシック"/>
        <family val="3"/>
        <charset val="128"/>
      </rPr>
      <t>2</t>
    </r>
    <r>
      <rPr>
        <b/>
        <sz val="11"/>
        <color theme="1"/>
        <rFont val="ＭＳ ゴシック"/>
        <family val="3"/>
        <charset val="128"/>
      </rPr>
      <t>)</t>
    </r>
    <phoneticPr fontId="42"/>
  </si>
  <si>
    <t>グラフ凡例</t>
    <rPh sb="3" eb="5">
      <t>ハンレイ</t>
    </rPh>
    <phoneticPr fontId="42"/>
  </si>
  <si>
    <t>法非適用</t>
  </si>
  <si>
    <t>水道事業</t>
  </si>
  <si>
    <t>簡易水道事業</t>
  </si>
  <si>
    <t>D2</t>
  </si>
  <si>
    <t>非設置</t>
  </si>
  <si>
    <t>■</t>
    <phoneticPr fontId="42"/>
  </si>
  <si>
    <t>当該団体値（当該値）</t>
    <rPh sb="2" eb="4">
      <t>ダンタイ</t>
    </rPh>
    <phoneticPr fontId="42"/>
  </si>
  <si>
    <t>資金不足比率(％)</t>
    <phoneticPr fontId="42"/>
  </si>
  <si>
    <t>自己資本構成比率(％)</t>
    <phoneticPr fontId="42"/>
  </si>
  <si>
    <t>普及率(％)</t>
    <phoneticPr fontId="42"/>
  </si>
  <si>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2"/>
  </si>
  <si>
    <t>現在給水人口(人)</t>
    <phoneticPr fontId="42"/>
  </si>
  <si>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2"/>
  </si>
  <si>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2"/>
  </si>
  <si>
    <t>－</t>
    <phoneticPr fontId="42"/>
  </si>
  <si>
    <t>類似団体平均値（平均値）</t>
    <phoneticPr fontId="42"/>
  </si>
  <si>
    <t>-</t>
  </si>
  <si>
    <t>該当数値なし</t>
  </si>
  <si>
    <t>【】</t>
    <phoneticPr fontId="42"/>
  </si>
  <si>
    <t>令和元年度全国平均</t>
    <rPh sb="0" eb="2">
      <t>レイワ</t>
    </rPh>
    <rPh sb="2" eb="4">
      <t>ガンネン</t>
    </rPh>
    <phoneticPr fontId="42"/>
  </si>
  <si>
    <t>分析欄</t>
    <rPh sb="0" eb="2">
      <t>ブンセキ</t>
    </rPh>
    <rPh sb="2" eb="3">
      <t>ラン</t>
    </rPh>
    <phoneticPr fontId="42"/>
  </si>
  <si>
    <t>1. 経営の健全性・効率性</t>
    <phoneticPr fontId="42"/>
  </si>
  <si>
    <t>1. 経営の健全性・効率性について</t>
    <phoneticPr fontId="42"/>
  </si>
  <si>
    <r>
      <t>①収益的収支比率について
　単年度収支では黒字を保っているが、今後は人口減による料金収入の減及び施設の更新投資が控えていることから、料金改定や一般会計からの繰入金等、財源確保が必要になる。
④企業債残高対給水収益比率について
　起債残高は、管路等の耐震補強工事及び計装設備の更新工事を始めるため、しばらくは増額に転じ、加えて料金収入も減額になる見込みのため、右肩上がりに推移していくことが予想され、給水収益だけでは償還しきれなくなる可能性があり、料金改定が必要になってくる。
⑤料金回収率について
　</t>
    </r>
    <r>
      <rPr>
        <sz val="9.5"/>
        <rFont val="ＭＳ ゴシック"/>
        <family val="3"/>
        <charset val="128"/>
      </rPr>
      <t>供給単価、給水原価とも横ばい状態だが、今後料金収入は減額に転じ、数年後から起債償還金が増額になる見込みのため、料金回収率は下降する見込み。早めの</t>
    </r>
    <r>
      <rPr>
        <sz val="9.5"/>
        <color theme="1"/>
        <rFont val="ＭＳ ゴシック"/>
        <family val="3"/>
        <charset val="128"/>
      </rPr>
      <t>料金改定が必要になってくる。
⑥給水原価について
　管路等の耐震補強工事及び計装設備の更新工事が進めば、償還金は令和5年ころより増加に転じるので、今後は上昇傾向になる見込み。
⑦施設利用率について
　一部給水経路の変更、漏水修理等により、配水量が伸び上昇傾向にある
⑧有収率について
　有収水量はほぼ横ばいだが、排水量が増加している。</t>
    </r>
    <rPh sb="1" eb="4">
      <t>シュウエキテキ</t>
    </rPh>
    <rPh sb="4" eb="6">
      <t>シュウシ</t>
    </rPh>
    <rPh sb="6" eb="8">
      <t>ヒリツ</t>
    </rPh>
    <rPh sb="14" eb="17">
      <t>タンネンド</t>
    </rPh>
    <rPh sb="17" eb="19">
      <t>シュウシ</t>
    </rPh>
    <rPh sb="21" eb="23">
      <t>クロジ</t>
    </rPh>
    <rPh sb="24" eb="25">
      <t>タモ</t>
    </rPh>
    <rPh sb="31" eb="33">
      <t>コンゴ</t>
    </rPh>
    <rPh sb="34" eb="37">
      <t>ジンコウゲン</t>
    </rPh>
    <rPh sb="40" eb="42">
      <t>リョウキン</t>
    </rPh>
    <rPh sb="42" eb="44">
      <t>シュウニュウ</t>
    </rPh>
    <rPh sb="45" eb="46">
      <t>ゲン</t>
    </rPh>
    <rPh sb="46" eb="47">
      <t>オヨ</t>
    </rPh>
    <rPh sb="48" eb="50">
      <t>シセツ</t>
    </rPh>
    <rPh sb="51" eb="53">
      <t>コウシン</t>
    </rPh>
    <rPh sb="53" eb="55">
      <t>トウシ</t>
    </rPh>
    <rPh sb="56" eb="57">
      <t>ヒカ</t>
    </rPh>
    <rPh sb="66" eb="68">
      <t>リョウキン</t>
    </rPh>
    <rPh sb="68" eb="70">
      <t>カイテイ</t>
    </rPh>
    <rPh sb="71" eb="73">
      <t>イッパン</t>
    </rPh>
    <rPh sb="73" eb="75">
      <t>カイケイ</t>
    </rPh>
    <rPh sb="78" eb="80">
      <t>クリイレ</t>
    </rPh>
    <rPh sb="80" eb="81">
      <t>キン</t>
    </rPh>
    <rPh sb="81" eb="82">
      <t>トウ</t>
    </rPh>
    <rPh sb="83" eb="85">
      <t>ザイゲン</t>
    </rPh>
    <rPh sb="85" eb="87">
      <t>カクホ</t>
    </rPh>
    <rPh sb="88" eb="90">
      <t>ヒツヨウ</t>
    </rPh>
    <rPh sb="97" eb="99">
      <t>キギョウ</t>
    </rPh>
    <rPh sb="99" eb="100">
      <t>サイ</t>
    </rPh>
    <rPh sb="100" eb="102">
      <t>ザンダカ</t>
    </rPh>
    <rPh sb="102" eb="103">
      <t>タイ</t>
    </rPh>
    <rPh sb="103" eb="105">
      <t>キュウスイ</t>
    </rPh>
    <rPh sb="105" eb="107">
      <t>シュウエキ</t>
    </rPh>
    <rPh sb="107" eb="109">
      <t>ヒリツ</t>
    </rPh>
    <rPh sb="115" eb="117">
      <t>キサイ</t>
    </rPh>
    <rPh sb="117" eb="119">
      <t>ザンダカ</t>
    </rPh>
    <rPh sb="121" eb="123">
      <t>カンロ</t>
    </rPh>
    <rPh sb="123" eb="124">
      <t>トウ</t>
    </rPh>
    <rPh sb="125" eb="127">
      <t>タイシン</t>
    </rPh>
    <rPh sb="127" eb="129">
      <t>ホキョウ</t>
    </rPh>
    <rPh sb="129" eb="131">
      <t>コウジ</t>
    </rPh>
    <rPh sb="131" eb="132">
      <t>オヨ</t>
    </rPh>
    <rPh sb="133" eb="135">
      <t>ケイソウ</t>
    </rPh>
    <rPh sb="135" eb="137">
      <t>セツビ</t>
    </rPh>
    <rPh sb="138" eb="140">
      <t>コウシン</t>
    </rPh>
    <rPh sb="140" eb="142">
      <t>コウジ</t>
    </rPh>
    <rPh sb="143" eb="144">
      <t>ハジ</t>
    </rPh>
    <rPh sb="154" eb="156">
      <t>ゾウガク</t>
    </rPh>
    <rPh sb="157" eb="158">
      <t>テン</t>
    </rPh>
    <rPh sb="160" eb="161">
      <t>クワ</t>
    </rPh>
    <rPh sb="163" eb="165">
      <t>リョウキン</t>
    </rPh>
    <rPh sb="165" eb="167">
      <t>シュウニュウ</t>
    </rPh>
    <rPh sb="168" eb="170">
      <t>ゲンガク</t>
    </rPh>
    <rPh sb="173" eb="175">
      <t>ミコ</t>
    </rPh>
    <rPh sb="180" eb="182">
      <t>ミギカタ</t>
    </rPh>
    <rPh sb="182" eb="183">
      <t>ア</t>
    </rPh>
    <rPh sb="186" eb="188">
      <t>スイイ</t>
    </rPh>
    <rPh sb="195" eb="197">
      <t>ヨソウ</t>
    </rPh>
    <rPh sb="200" eb="202">
      <t>キュウスイ</t>
    </rPh>
    <rPh sb="202" eb="204">
      <t>シュウエキ</t>
    </rPh>
    <rPh sb="208" eb="210">
      <t>ショウカン</t>
    </rPh>
    <rPh sb="217" eb="220">
      <t>カノウセイ</t>
    </rPh>
    <rPh sb="224" eb="226">
      <t>リョウキン</t>
    </rPh>
    <rPh sb="226" eb="228">
      <t>カイテイ</t>
    </rPh>
    <rPh sb="229" eb="231">
      <t>ヒツヨウ</t>
    </rPh>
    <rPh sb="241" eb="243">
      <t>リョウキン</t>
    </rPh>
    <rPh sb="243" eb="245">
      <t>カイシュウ</t>
    </rPh>
    <rPh sb="245" eb="246">
      <t>リツ</t>
    </rPh>
    <rPh sb="252" eb="254">
      <t>キョウキュウ</t>
    </rPh>
    <rPh sb="254" eb="256">
      <t>タンカ</t>
    </rPh>
    <rPh sb="257" eb="259">
      <t>キュウスイ</t>
    </rPh>
    <rPh sb="259" eb="261">
      <t>ゲンカ</t>
    </rPh>
    <rPh sb="263" eb="264">
      <t>ヨコ</t>
    </rPh>
    <rPh sb="266" eb="268">
      <t>ジョウタイ</t>
    </rPh>
    <rPh sb="271" eb="273">
      <t>コンゴ</t>
    </rPh>
    <rPh sb="273" eb="275">
      <t>リョウキン</t>
    </rPh>
    <rPh sb="275" eb="277">
      <t>シュウニュウ</t>
    </rPh>
    <rPh sb="278" eb="280">
      <t>ゲンガク</t>
    </rPh>
    <rPh sb="281" eb="282">
      <t>テン</t>
    </rPh>
    <rPh sb="284" eb="287">
      <t>スウネンゴ</t>
    </rPh>
    <rPh sb="289" eb="291">
      <t>キサイ</t>
    </rPh>
    <rPh sb="291" eb="294">
      <t>ショウカンキン</t>
    </rPh>
    <rPh sb="295" eb="297">
      <t>ゾウガク</t>
    </rPh>
    <rPh sb="300" eb="302">
      <t>ミコ</t>
    </rPh>
    <rPh sb="307" eb="309">
      <t>リョウキン</t>
    </rPh>
    <rPh sb="309" eb="311">
      <t>カイシュウ</t>
    </rPh>
    <rPh sb="311" eb="312">
      <t>リツ</t>
    </rPh>
    <rPh sb="313" eb="315">
      <t>カコウ</t>
    </rPh>
    <rPh sb="317" eb="319">
      <t>ミコ</t>
    </rPh>
    <rPh sb="321" eb="322">
      <t>ハヤ</t>
    </rPh>
    <rPh sb="324" eb="326">
      <t>リョウキン</t>
    </rPh>
    <rPh sb="326" eb="328">
      <t>カイテイ</t>
    </rPh>
    <rPh sb="329" eb="331">
      <t>ヒツヨウ</t>
    </rPh>
    <rPh sb="341" eb="343">
      <t>キュウスイ</t>
    </rPh>
    <rPh sb="343" eb="345">
      <t>ゲンカ</t>
    </rPh>
    <rPh sb="351" eb="353">
      <t>カンロ</t>
    </rPh>
    <rPh sb="353" eb="354">
      <t>トウ</t>
    </rPh>
    <rPh sb="355" eb="357">
      <t>タイシン</t>
    </rPh>
    <rPh sb="357" eb="359">
      <t>ホキョウ</t>
    </rPh>
    <rPh sb="359" eb="361">
      <t>コウジ</t>
    </rPh>
    <rPh sb="361" eb="362">
      <t>オヨ</t>
    </rPh>
    <rPh sb="363" eb="365">
      <t>ケイソウ</t>
    </rPh>
    <rPh sb="365" eb="367">
      <t>セツビ</t>
    </rPh>
    <rPh sb="368" eb="370">
      <t>コウシン</t>
    </rPh>
    <rPh sb="370" eb="372">
      <t>コウジ</t>
    </rPh>
    <rPh sb="373" eb="374">
      <t>スス</t>
    </rPh>
    <rPh sb="377" eb="380">
      <t>ショウカンキン</t>
    </rPh>
    <rPh sb="381" eb="383">
      <t>レイワ</t>
    </rPh>
    <rPh sb="384" eb="385">
      <t>ネン</t>
    </rPh>
    <rPh sb="389" eb="391">
      <t>ゾウカ</t>
    </rPh>
    <rPh sb="392" eb="393">
      <t>テン</t>
    </rPh>
    <rPh sb="398" eb="400">
      <t>コンゴ</t>
    </rPh>
    <rPh sb="401" eb="403">
      <t>ジョウショウ</t>
    </rPh>
    <rPh sb="403" eb="405">
      <t>ケイコウ</t>
    </rPh>
    <rPh sb="408" eb="410">
      <t>ミコ</t>
    </rPh>
    <rPh sb="415" eb="417">
      <t>シセツ</t>
    </rPh>
    <rPh sb="417" eb="420">
      <t>リヨウリツ</t>
    </rPh>
    <rPh sb="426" eb="428">
      <t>イチブ</t>
    </rPh>
    <rPh sb="428" eb="430">
      <t>キュウスイ</t>
    </rPh>
    <rPh sb="430" eb="432">
      <t>ケイロ</t>
    </rPh>
    <rPh sb="433" eb="435">
      <t>ヘンコウ</t>
    </rPh>
    <rPh sb="436" eb="438">
      <t>ロウスイ</t>
    </rPh>
    <rPh sb="438" eb="440">
      <t>シュウリ</t>
    </rPh>
    <rPh sb="440" eb="441">
      <t>トウ</t>
    </rPh>
    <rPh sb="445" eb="447">
      <t>ハイスイ</t>
    </rPh>
    <rPh sb="447" eb="448">
      <t>リョウ</t>
    </rPh>
    <rPh sb="449" eb="450">
      <t>ノ</t>
    </rPh>
    <rPh sb="451" eb="453">
      <t>ジョウショウ</t>
    </rPh>
    <rPh sb="453" eb="455">
      <t>ケイコウ</t>
    </rPh>
    <rPh sb="461" eb="463">
      <t>ユウシュウ</t>
    </rPh>
    <rPh sb="463" eb="464">
      <t>リツ</t>
    </rPh>
    <rPh sb="470" eb="472">
      <t>ユウシュウ</t>
    </rPh>
    <rPh sb="472" eb="474">
      <t>スイリョウ</t>
    </rPh>
    <rPh sb="477" eb="478">
      <t>ヨコ</t>
    </rPh>
    <rPh sb="483" eb="485">
      <t>ハイスイ</t>
    </rPh>
    <rPh sb="485" eb="486">
      <t>リョウ</t>
    </rPh>
    <rPh sb="487" eb="489">
      <t>ゾウカ</t>
    </rPh>
    <phoneticPr fontId="42"/>
  </si>
  <si>
    <t>2. 老朽化の状況について</t>
    <phoneticPr fontId="42"/>
  </si>
  <si>
    <t>③管路更新率について
　更新率は0％になっているが、Ｈ16～22年度にかけて配水管を石綿管から塩ビ管へ更新しているため、他の管更新は急ぐものではない。</t>
    <rPh sb="1" eb="3">
      <t>カンロ</t>
    </rPh>
    <rPh sb="3" eb="5">
      <t>コウシン</t>
    </rPh>
    <rPh sb="5" eb="6">
      <t>リツ</t>
    </rPh>
    <rPh sb="12" eb="14">
      <t>コウシン</t>
    </rPh>
    <rPh sb="14" eb="15">
      <t>リツ</t>
    </rPh>
    <rPh sb="32" eb="34">
      <t>ネンド</t>
    </rPh>
    <rPh sb="38" eb="41">
      <t>ハイスイカン</t>
    </rPh>
    <rPh sb="42" eb="44">
      <t>セキメン</t>
    </rPh>
    <rPh sb="44" eb="45">
      <t>カン</t>
    </rPh>
    <rPh sb="47" eb="48">
      <t>エン</t>
    </rPh>
    <rPh sb="49" eb="50">
      <t>カン</t>
    </rPh>
    <rPh sb="51" eb="53">
      <t>コウシン</t>
    </rPh>
    <rPh sb="60" eb="61">
      <t>タ</t>
    </rPh>
    <rPh sb="62" eb="63">
      <t>カン</t>
    </rPh>
    <rPh sb="63" eb="65">
      <t>コウシン</t>
    </rPh>
    <rPh sb="66" eb="67">
      <t>イソ</t>
    </rPh>
    <phoneticPr fontId="42"/>
  </si>
  <si>
    <t>2. 老朽化の状況</t>
    <phoneticPr fontId="42"/>
  </si>
  <si>
    <t>全体総括</t>
    <rPh sb="0" eb="2">
      <t>ゼンタイ</t>
    </rPh>
    <rPh sb="2" eb="4">
      <t>ソウカツ</t>
    </rPh>
    <phoneticPr fontId="42"/>
  </si>
  <si>
    <t>　現在の単年度収支は黒字となっているが、起債残高はＨ27年度、償還額はＲ3年度より増加に転じ、今後、管路等の耐震化及び計装設備の更新工事が始まると、起債残高はＲ１２年度、償還額はＲ13年度にピークを迎える見込みで、Ｒ元年度の償還額の2倍以上になる見込みである。早急に財源確保の手立てを考えていかなければならない。</t>
    <rPh sb="1" eb="3">
      <t>ゲンザイ</t>
    </rPh>
    <rPh sb="4" eb="7">
      <t>タンネンド</t>
    </rPh>
    <rPh sb="7" eb="9">
      <t>シュウシ</t>
    </rPh>
    <rPh sb="10" eb="12">
      <t>クロジ</t>
    </rPh>
    <rPh sb="20" eb="22">
      <t>キサイ</t>
    </rPh>
    <rPh sb="22" eb="24">
      <t>ザンダカ</t>
    </rPh>
    <rPh sb="28" eb="30">
      <t>ネンド</t>
    </rPh>
    <rPh sb="31" eb="33">
      <t>ショウカン</t>
    </rPh>
    <rPh sb="33" eb="34">
      <t>ガク</t>
    </rPh>
    <rPh sb="37" eb="39">
      <t>ネンド</t>
    </rPh>
    <rPh sb="41" eb="43">
      <t>ゾウカ</t>
    </rPh>
    <rPh sb="44" eb="45">
      <t>テン</t>
    </rPh>
    <rPh sb="47" eb="49">
      <t>コンゴ</t>
    </rPh>
    <rPh sb="50" eb="52">
      <t>カンロ</t>
    </rPh>
    <rPh sb="52" eb="53">
      <t>トウ</t>
    </rPh>
    <rPh sb="54" eb="57">
      <t>タイシンカ</t>
    </rPh>
    <rPh sb="57" eb="58">
      <t>オヨ</t>
    </rPh>
    <rPh sb="59" eb="61">
      <t>ケイソウ</t>
    </rPh>
    <rPh sb="61" eb="63">
      <t>セツビ</t>
    </rPh>
    <rPh sb="64" eb="66">
      <t>コウシン</t>
    </rPh>
    <rPh sb="66" eb="68">
      <t>コウジ</t>
    </rPh>
    <rPh sb="69" eb="70">
      <t>ハジ</t>
    </rPh>
    <rPh sb="74" eb="76">
      <t>キサイ</t>
    </rPh>
    <rPh sb="76" eb="78">
      <t>ザンダカ</t>
    </rPh>
    <rPh sb="82" eb="84">
      <t>ネンド</t>
    </rPh>
    <rPh sb="85" eb="87">
      <t>ショウカン</t>
    </rPh>
    <rPh sb="87" eb="88">
      <t>ガク</t>
    </rPh>
    <rPh sb="92" eb="94">
      <t>ネンド</t>
    </rPh>
    <rPh sb="99" eb="100">
      <t>ムカ</t>
    </rPh>
    <rPh sb="102" eb="104">
      <t>ミコ</t>
    </rPh>
    <rPh sb="108" eb="109">
      <t>ガン</t>
    </rPh>
    <rPh sb="109" eb="111">
      <t>ネンド</t>
    </rPh>
    <rPh sb="112" eb="114">
      <t>ショウカン</t>
    </rPh>
    <rPh sb="114" eb="115">
      <t>ガク</t>
    </rPh>
    <rPh sb="117" eb="118">
      <t>バイ</t>
    </rPh>
    <rPh sb="118" eb="120">
      <t>イジョウ</t>
    </rPh>
    <rPh sb="123" eb="125">
      <t>ミコ</t>
    </rPh>
    <rPh sb="130" eb="132">
      <t>ソウキュウ</t>
    </rPh>
    <rPh sb="133" eb="135">
      <t>ザイゲン</t>
    </rPh>
    <rPh sb="135" eb="137">
      <t>カクホ</t>
    </rPh>
    <rPh sb="138" eb="140">
      <t>テダ</t>
    </rPh>
    <rPh sb="142" eb="143">
      <t>カンガ</t>
    </rPh>
    <phoneticPr fontId="42"/>
  </si>
  <si>
    <t>全国平均</t>
    <rPh sb="0" eb="2">
      <t>ゼンコク</t>
    </rPh>
    <rPh sb="2" eb="4">
      <t>ヘイキン</t>
    </rPh>
    <phoneticPr fontId="42"/>
  </si>
  <si>
    <t>1①</t>
  </si>
  <si>
    <t>1②</t>
  </si>
  <si>
    <t>1③</t>
  </si>
  <si>
    <t>1④</t>
  </si>
  <si>
    <t>1⑤</t>
  </si>
  <si>
    <t>1⑥</t>
  </si>
  <si>
    <t>1⑦</t>
    <phoneticPr fontId="42"/>
  </si>
  <si>
    <t>1⑧</t>
    <phoneticPr fontId="42"/>
  </si>
  <si>
    <t>2①</t>
  </si>
  <si>
    <t>2②</t>
  </si>
  <si>
    <t>2③</t>
  </si>
  <si>
    <t>【76.03】</t>
  </si>
  <si>
    <t>-</t>
    <phoneticPr fontId="42"/>
  </si>
  <si>
    <t>【1,084.05】</t>
  </si>
  <si>
    <t>【53.46】</t>
  </si>
  <si>
    <t>【300.47】</t>
  </si>
  <si>
    <t>【54.90】</t>
  </si>
  <si>
    <t>【73.31】</t>
  </si>
  <si>
    <t>【0.56】</t>
  </si>
  <si>
    <t>（単位：千円，％）</t>
    <rPh sb="1" eb="3">
      <t>タンイ</t>
    </rPh>
    <rPh sb="4" eb="6">
      <t>センエン</t>
    </rPh>
    <phoneticPr fontId="55"/>
  </si>
  <si>
    <t>年　　　　　　度</t>
    <rPh sb="0" eb="8">
      <t>ネンド</t>
    </rPh>
    <phoneticPr fontId="55"/>
  </si>
  <si>
    <t>前々年度</t>
    <rPh sb="0" eb="2">
      <t>ゼンゼン</t>
    </rPh>
    <rPh sb="2" eb="4">
      <t>ネンド</t>
    </rPh>
    <phoneticPr fontId="55"/>
  </si>
  <si>
    <t>前年度</t>
    <rPh sb="0" eb="3">
      <t>ゼンネンド</t>
    </rPh>
    <phoneticPr fontId="55"/>
  </si>
  <si>
    <t>本年度</t>
    <rPh sb="0" eb="3">
      <t>ホンネンド</t>
    </rPh>
    <phoneticPr fontId="55"/>
  </si>
  <si>
    <t>区</t>
    <rPh sb="0" eb="1">
      <t>ク</t>
    </rPh>
    <phoneticPr fontId="55"/>
  </si>
  <si>
    <t>分</t>
    <rPh sb="0" eb="1">
      <t>ブン</t>
    </rPh>
    <phoneticPr fontId="55"/>
  </si>
  <si>
    <t>（決算）</t>
    <rPh sb="1" eb="3">
      <t>ケッサン</t>
    </rPh>
    <phoneticPr fontId="55"/>
  </si>
  <si>
    <t>決算
見込</t>
    <rPh sb="0" eb="2">
      <t>ケッサン</t>
    </rPh>
    <rPh sb="3" eb="5">
      <t>ミコ</t>
    </rPh>
    <phoneticPr fontId="55"/>
  </si>
  <si>
    <t>収　益　的　収　支</t>
    <phoneticPr fontId="55"/>
  </si>
  <si>
    <t>収益的収入</t>
    <rPh sb="0" eb="3">
      <t>シュウエキテキ</t>
    </rPh>
    <rPh sb="3" eb="5">
      <t>シュウニュウ</t>
    </rPh>
    <phoneticPr fontId="55"/>
  </si>
  <si>
    <t>総収益</t>
    <rPh sb="0" eb="3">
      <t>ソウシュウエキ</t>
    </rPh>
    <phoneticPr fontId="55"/>
  </si>
  <si>
    <t>(A)</t>
    <phoneticPr fontId="55"/>
  </si>
  <si>
    <t>（１）</t>
    <phoneticPr fontId="55"/>
  </si>
  <si>
    <t>営業収益</t>
    <rPh sb="0" eb="2">
      <t>エイギョウ</t>
    </rPh>
    <rPh sb="2" eb="4">
      <t>シュウエキ</t>
    </rPh>
    <phoneticPr fontId="55"/>
  </si>
  <si>
    <t>(B)</t>
    <phoneticPr fontId="55"/>
  </si>
  <si>
    <t>ア</t>
    <phoneticPr fontId="55"/>
  </si>
  <si>
    <t>料金収入</t>
    <rPh sb="0" eb="2">
      <t>リョウキン</t>
    </rPh>
    <rPh sb="2" eb="4">
      <t>シュウニュウ</t>
    </rPh>
    <phoneticPr fontId="55"/>
  </si>
  <si>
    <t>イ</t>
    <phoneticPr fontId="55"/>
  </si>
  <si>
    <t>受託工事収益</t>
    <rPh sb="0" eb="2">
      <t>ジュタク</t>
    </rPh>
    <rPh sb="2" eb="4">
      <t>コウジ</t>
    </rPh>
    <rPh sb="4" eb="6">
      <t>シュウエキ</t>
    </rPh>
    <phoneticPr fontId="55"/>
  </si>
  <si>
    <t>(C)</t>
    <phoneticPr fontId="55"/>
  </si>
  <si>
    <t>ウ</t>
    <phoneticPr fontId="55"/>
  </si>
  <si>
    <t>その他</t>
    <rPh sb="2" eb="3">
      <t>タ</t>
    </rPh>
    <phoneticPr fontId="55"/>
  </si>
  <si>
    <t>（２）</t>
    <phoneticPr fontId="55"/>
  </si>
  <si>
    <t>営業外収益</t>
    <rPh sb="0" eb="3">
      <t>エイギョウガイ</t>
    </rPh>
    <rPh sb="3" eb="5">
      <t>シュウエキ</t>
    </rPh>
    <phoneticPr fontId="55"/>
  </si>
  <si>
    <t>他会計繰入金</t>
    <rPh sb="0" eb="1">
      <t>タ</t>
    </rPh>
    <rPh sb="1" eb="3">
      <t>カイケイ</t>
    </rPh>
    <rPh sb="3" eb="6">
      <t>クリイレキン</t>
    </rPh>
    <phoneticPr fontId="55"/>
  </si>
  <si>
    <t>収益的支出</t>
    <rPh sb="0" eb="3">
      <t>シュウエキテキ</t>
    </rPh>
    <rPh sb="3" eb="5">
      <t>シシュツ</t>
    </rPh>
    <phoneticPr fontId="55"/>
  </si>
  <si>
    <t>２</t>
    <phoneticPr fontId="55"/>
  </si>
  <si>
    <t>総費用</t>
    <rPh sb="0" eb="3">
      <t>ソウヒヨウ</t>
    </rPh>
    <phoneticPr fontId="55"/>
  </si>
  <si>
    <t>(D)</t>
    <phoneticPr fontId="55"/>
  </si>
  <si>
    <t>営業費用</t>
    <rPh sb="0" eb="2">
      <t>エイギョウ</t>
    </rPh>
    <rPh sb="2" eb="4">
      <t>ヒヨウ</t>
    </rPh>
    <phoneticPr fontId="55"/>
  </si>
  <si>
    <t>職員給与費</t>
    <rPh sb="0" eb="2">
      <t>ショクイン</t>
    </rPh>
    <rPh sb="2" eb="5">
      <t>キュウヨヒ</t>
    </rPh>
    <phoneticPr fontId="55"/>
  </si>
  <si>
    <t>うち退職手当</t>
    <rPh sb="2" eb="4">
      <t>タイショク</t>
    </rPh>
    <rPh sb="4" eb="6">
      <t>テアテ</t>
    </rPh>
    <phoneticPr fontId="55"/>
  </si>
  <si>
    <t>営業外費用</t>
    <rPh sb="0" eb="3">
      <t>エイギョウガイ</t>
    </rPh>
    <rPh sb="3" eb="5">
      <t>ヒヨウ</t>
    </rPh>
    <phoneticPr fontId="55"/>
  </si>
  <si>
    <t>支払利息</t>
    <rPh sb="0" eb="2">
      <t>シハライ</t>
    </rPh>
    <rPh sb="2" eb="4">
      <t>リソク</t>
    </rPh>
    <phoneticPr fontId="55"/>
  </si>
  <si>
    <t>うち一時借入金利息</t>
    <rPh sb="2" eb="4">
      <t>イチジ</t>
    </rPh>
    <rPh sb="4" eb="6">
      <t>カリイレ</t>
    </rPh>
    <rPh sb="6" eb="7">
      <t>キンリ</t>
    </rPh>
    <rPh sb="7" eb="9">
      <t>リソク</t>
    </rPh>
    <phoneticPr fontId="55"/>
  </si>
  <si>
    <t>３</t>
    <phoneticPr fontId="55"/>
  </si>
  <si>
    <t>収支差引</t>
    <rPh sb="0" eb="2">
      <t>シュウシ</t>
    </rPh>
    <rPh sb="2" eb="4">
      <t>サシヒキ</t>
    </rPh>
    <phoneticPr fontId="55"/>
  </si>
  <si>
    <t>(A)-(D)</t>
    <phoneticPr fontId="55"/>
  </si>
  <si>
    <t>(E)</t>
    <phoneticPr fontId="55"/>
  </si>
  <si>
    <t>資　本　的　収　支</t>
    <rPh sb="0" eb="1">
      <t>シ</t>
    </rPh>
    <rPh sb="2" eb="3">
      <t>ホン</t>
    </rPh>
    <rPh sb="4" eb="5">
      <t>テキ</t>
    </rPh>
    <rPh sb="6" eb="7">
      <t>オサム</t>
    </rPh>
    <rPh sb="8" eb="9">
      <t>ササ</t>
    </rPh>
    <phoneticPr fontId="55"/>
  </si>
  <si>
    <t>資本的収入</t>
    <rPh sb="0" eb="3">
      <t>シホンテキ</t>
    </rPh>
    <rPh sb="3" eb="5">
      <t>シュウニュウ</t>
    </rPh>
    <phoneticPr fontId="55"/>
  </si>
  <si>
    <t>(F)</t>
    <phoneticPr fontId="55"/>
  </si>
  <si>
    <t>地方債</t>
    <rPh sb="0" eb="3">
      <t>チホウサイ</t>
    </rPh>
    <phoneticPr fontId="55"/>
  </si>
  <si>
    <t>うち資本費平準化債</t>
    <rPh sb="2" eb="5">
      <t>シホンヒ</t>
    </rPh>
    <rPh sb="5" eb="7">
      <t>ヘイジュン</t>
    </rPh>
    <rPh sb="7" eb="9">
      <t>カサイ</t>
    </rPh>
    <phoneticPr fontId="55"/>
  </si>
  <si>
    <t>他会計補助金</t>
    <rPh sb="0" eb="3">
      <t>タカイケイ</t>
    </rPh>
    <rPh sb="3" eb="6">
      <t>ホジョキン</t>
    </rPh>
    <phoneticPr fontId="55"/>
  </si>
  <si>
    <t>（３）</t>
  </si>
  <si>
    <t>他会計借入金</t>
    <rPh sb="0" eb="3">
      <t>タカイケイ</t>
    </rPh>
    <rPh sb="3" eb="6">
      <t>カリイレキン</t>
    </rPh>
    <phoneticPr fontId="55"/>
  </si>
  <si>
    <t>（４）</t>
  </si>
  <si>
    <t>固定資産売却代金</t>
    <rPh sb="0" eb="4">
      <t>コテイシサン</t>
    </rPh>
    <rPh sb="4" eb="6">
      <t>バイキャク</t>
    </rPh>
    <rPh sb="6" eb="8">
      <t>ダイキン</t>
    </rPh>
    <phoneticPr fontId="55"/>
  </si>
  <si>
    <t>（５）</t>
  </si>
  <si>
    <t>国（都道府県）補助金</t>
    <rPh sb="0" eb="1">
      <t>クニ</t>
    </rPh>
    <rPh sb="2" eb="4">
      <t>トドウ</t>
    </rPh>
    <rPh sb="4" eb="5">
      <t>フ</t>
    </rPh>
    <rPh sb="5" eb="6">
      <t>ケン</t>
    </rPh>
    <rPh sb="7" eb="10">
      <t>ホジョキン</t>
    </rPh>
    <phoneticPr fontId="55"/>
  </si>
  <si>
    <t>（６）</t>
  </si>
  <si>
    <t>工事負担金</t>
    <rPh sb="0" eb="2">
      <t>コウジ</t>
    </rPh>
    <rPh sb="2" eb="5">
      <t>フタンキン</t>
    </rPh>
    <phoneticPr fontId="55"/>
  </si>
  <si>
    <t>（７）</t>
  </si>
  <si>
    <t>資本的支出</t>
    <rPh sb="0" eb="3">
      <t>シホンテキ</t>
    </rPh>
    <rPh sb="3" eb="5">
      <t>シシュツ</t>
    </rPh>
    <phoneticPr fontId="55"/>
  </si>
  <si>
    <t>(G)</t>
    <phoneticPr fontId="55"/>
  </si>
  <si>
    <t>建設改良費</t>
    <rPh sb="0" eb="2">
      <t>ケンセツ</t>
    </rPh>
    <rPh sb="2" eb="5">
      <t>カイリョウヒ</t>
    </rPh>
    <phoneticPr fontId="55"/>
  </si>
  <si>
    <t>うち職員給与費</t>
    <rPh sb="2" eb="4">
      <t>ショクイン</t>
    </rPh>
    <rPh sb="4" eb="7">
      <t>キュウヨヒ</t>
    </rPh>
    <phoneticPr fontId="55"/>
  </si>
  <si>
    <t>地方債償還金</t>
    <rPh sb="0" eb="3">
      <t>チホウサイ</t>
    </rPh>
    <rPh sb="3" eb="6">
      <t>ショウカンキン</t>
    </rPh>
    <phoneticPr fontId="55"/>
  </si>
  <si>
    <t>(H)</t>
    <phoneticPr fontId="55"/>
  </si>
  <si>
    <t>他会計長期借入金返還金</t>
    <rPh sb="0" eb="1">
      <t>タ</t>
    </rPh>
    <rPh sb="1" eb="3">
      <t>カイケイ</t>
    </rPh>
    <rPh sb="3" eb="5">
      <t>チョウキ</t>
    </rPh>
    <rPh sb="5" eb="8">
      <t>カリイレキン</t>
    </rPh>
    <rPh sb="8" eb="10">
      <t>ヘンカン</t>
    </rPh>
    <rPh sb="10" eb="11">
      <t>キン</t>
    </rPh>
    <phoneticPr fontId="55"/>
  </si>
  <si>
    <t>他会計への繰出金</t>
    <rPh sb="0" eb="3">
      <t>タカイケイ</t>
    </rPh>
    <rPh sb="5" eb="7">
      <t>クリダシ</t>
    </rPh>
    <rPh sb="7" eb="8">
      <t>キン</t>
    </rPh>
    <phoneticPr fontId="55"/>
  </si>
  <si>
    <t>(F)-(G)</t>
    <phoneticPr fontId="55"/>
  </si>
  <si>
    <t>(I)</t>
    <phoneticPr fontId="55"/>
  </si>
  <si>
    <t>―　8　―</t>
    <phoneticPr fontId="7"/>
  </si>
  <si>
    <t>収支再差引</t>
    <rPh sb="0" eb="2">
      <t>シュウシ</t>
    </rPh>
    <rPh sb="2" eb="3">
      <t>フタタ</t>
    </rPh>
    <rPh sb="3" eb="5">
      <t>サシヒキ</t>
    </rPh>
    <phoneticPr fontId="55"/>
  </si>
  <si>
    <t>(E)+(I)</t>
    <phoneticPr fontId="55"/>
  </si>
  <si>
    <t>(J)</t>
    <phoneticPr fontId="55"/>
  </si>
  <si>
    <t>積立金</t>
    <rPh sb="0" eb="3">
      <t>ツミタテキン</t>
    </rPh>
    <phoneticPr fontId="55"/>
  </si>
  <si>
    <t>(K)</t>
    <phoneticPr fontId="55"/>
  </si>
  <si>
    <t>前年度からの繰越金</t>
    <rPh sb="0" eb="3">
      <t>ゼンネンド</t>
    </rPh>
    <rPh sb="6" eb="9">
      <t>クリコシキン</t>
    </rPh>
    <phoneticPr fontId="55"/>
  </si>
  <si>
    <t>(L)</t>
    <phoneticPr fontId="55"/>
  </si>
  <si>
    <t>前年度繰上充用金</t>
    <rPh sb="0" eb="3">
      <t>ゼンネンド</t>
    </rPh>
    <rPh sb="3" eb="5">
      <t>クリアゲ</t>
    </rPh>
    <rPh sb="5" eb="7">
      <t>ジュウヨウ</t>
    </rPh>
    <rPh sb="7" eb="8">
      <t>キン</t>
    </rPh>
    <phoneticPr fontId="55"/>
  </si>
  <si>
    <t>(M)</t>
    <phoneticPr fontId="55"/>
  </si>
  <si>
    <t>形式収支</t>
    <rPh sb="0" eb="2">
      <t>ケイシキ</t>
    </rPh>
    <rPh sb="2" eb="4">
      <t>シュウシ</t>
    </rPh>
    <phoneticPr fontId="55"/>
  </si>
  <si>
    <t>(J)-(K)+(L)-(M)</t>
    <phoneticPr fontId="55"/>
  </si>
  <si>
    <t>(N)</t>
    <phoneticPr fontId="55"/>
  </si>
  <si>
    <t>翌年度へ繰り越すべき財源</t>
    <rPh sb="0" eb="3">
      <t>ヨクネンド</t>
    </rPh>
    <rPh sb="4" eb="5">
      <t>ク</t>
    </rPh>
    <rPh sb="6" eb="7">
      <t>コ</t>
    </rPh>
    <rPh sb="10" eb="12">
      <t>ザイゲン</t>
    </rPh>
    <phoneticPr fontId="55"/>
  </si>
  <si>
    <t>(O)</t>
    <phoneticPr fontId="55"/>
  </si>
  <si>
    <t>実質収支</t>
    <rPh sb="0" eb="2">
      <t>ジッシツ</t>
    </rPh>
    <rPh sb="2" eb="4">
      <t>シュウシ</t>
    </rPh>
    <phoneticPr fontId="55"/>
  </si>
  <si>
    <t>黒字</t>
    <rPh sb="0" eb="2">
      <t>クロジ</t>
    </rPh>
    <phoneticPr fontId="55"/>
  </si>
  <si>
    <t>(P)</t>
    <phoneticPr fontId="55"/>
  </si>
  <si>
    <t>(N)-(O)</t>
    <phoneticPr fontId="55"/>
  </si>
  <si>
    <t>赤字</t>
    <rPh sb="0" eb="2">
      <t>アカジ</t>
    </rPh>
    <phoneticPr fontId="55"/>
  </si>
  <si>
    <t>(Q)</t>
    <phoneticPr fontId="55"/>
  </si>
  <si>
    <t>赤字比率（</t>
    <rPh sb="0" eb="2">
      <t>アカジ</t>
    </rPh>
    <phoneticPr fontId="55"/>
  </si>
  <si>
    <t>×100</t>
    <phoneticPr fontId="55"/>
  </si>
  <si>
    <t>）</t>
    <phoneticPr fontId="55"/>
  </si>
  <si>
    <t>(B)-(C)</t>
    <phoneticPr fontId="55"/>
  </si>
  <si>
    <t>収益的収支比率（</t>
    <rPh sb="0" eb="3">
      <t>シュウエキテキ</t>
    </rPh>
    <rPh sb="3" eb="5">
      <t>シュウシ</t>
    </rPh>
    <phoneticPr fontId="55"/>
  </si>
  <si>
    <t>(D)+(H)</t>
    <phoneticPr fontId="55"/>
  </si>
  <si>
    <t>地方財政法施行令第16条第１項により算定した
資金の不足額</t>
    <rPh sb="23" eb="25">
      <t>シキン</t>
    </rPh>
    <rPh sb="26" eb="29">
      <t>フソクガク</t>
    </rPh>
    <phoneticPr fontId="55"/>
  </si>
  <si>
    <t>(R)</t>
    <phoneticPr fontId="55"/>
  </si>
  <si>
    <t>営業収益－受託工事収益　(B)-(C)</t>
    <rPh sb="0" eb="2">
      <t>エイギョウ</t>
    </rPh>
    <rPh sb="2" eb="4">
      <t>シュウエキ</t>
    </rPh>
    <rPh sb="5" eb="7">
      <t>ジュタク</t>
    </rPh>
    <rPh sb="7" eb="9">
      <t>コウジ</t>
    </rPh>
    <rPh sb="9" eb="11">
      <t>シュウエキ</t>
    </rPh>
    <phoneticPr fontId="55"/>
  </si>
  <si>
    <t>(S)</t>
    <phoneticPr fontId="55"/>
  </si>
  <si>
    <t xml:space="preserve">地方財政法による
資金不足の比率   </t>
    <rPh sb="0" eb="2">
      <t>チホウ</t>
    </rPh>
    <rPh sb="2" eb="4">
      <t>ザイセイ</t>
    </rPh>
    <rPh sb="4" eb="5">
      <t>ホウ</t>
    </rPh>
    <rPh sb="9" eb="11">
      <t>シキン</t>
    </rPh>
    <rPh sb="11" eb="13">
      <t>ブソク</t>
    </rPh>
    <rPh sb="14" eb="16">
      <t>ヒリツ</t>
    </rPh>
    <phoneticPr fontId="55"/>
  </si>
  <si>
    <t>((R)/(S)×100)</t>
    <phoneticPr fontId="55"/>
  </si>
  <si>
    <t>健全化法施行令第16条により算定した
資金の不足額</t>
    <phoneticPr fontId="55"/>
  </si>
  <si>
    <t>（T)</t>
    <phoneticPr fontId="55"/>
  </si>
  <si>
    <t>健全化法施行規則第６条に規定する
解消可能資金不足額</t>
    <phoneticPr fontId="55"/>
  </si>
  <si>
    <t>(U)</t>
    <phoneticPr fontId="55"/>
  </si>
  <si>
    <t>健全化法施行令第17条により算定した
事業の規模</t>
    <phoneticPr fontId="55"/>
  </si>
  <si>
    <t>(V)</t>
    <phoneticPr fontId="55"/>
  </si>
  <si>
    <t>(（T）/（V）×100)</t>
    <phoneticPr fontId="55"/>
  </si>
  <si>
    <t>他会計借入金残高</t>
    <rPh sb="0" eb="1">
      <t>ホカ</t>
    </rPh>
    <rPh sb="1" eb="3">
      <t>カイケイ</t>
    </rPh>
    <rPh sb="3" eb="6">
      <t>カリイレキン</t>
    </rPh>
    <rPh sb="6" eb="8">
      <t>ザンダカ</t>
    </rPh>
    <phoneticPr fontId="55"/>
  </si>
  <si>
    <t>(W)</t>
    <phoneticPr fontId="55"/>
  </si>
  <si>
    <t>地方債残高</t>
    <rPh sb="0" eb="3">
      <t>チホウサイ</t>
    </rPh>
    <rPh sb="3" eb="5">
      <t>ザンダカ</t>
    </rPh>
    <phoneticPr fontId="55"/>
  </si>
  <si>
    <t>(X)</t>
    <phoneticPr fontId="55"/>
  </si>
  <si>
    <t>○他会計繰入金</t>
    <rPh sb="1" eb="2">
      <t>ホカ</t>
    </rPh>
    <rPh sb="2" eb="4">
      <t>カイケイ</t>
    </rPh>
    <rPh sb="4" eb="6">
      <t>クリイレ</t>
    </rPh>
    <rPh sb="6" eb="7">
      <t>キン</t>
    </rPh>
    <phoneticPr fontId="55"/>
  </si>
  <si>
    <t>（単位：千円）</t>
    <rPh sb="1" eb="3">
      <t>タンイ</t>
    </rPh>
    <rPh sb="4" eb="6">
      <t>センエン</t>
    </rPh>
    <phoneticPr fontId="55"/>
  </si>
  <si>
    <t>年　　　　　度</t>
    <rPh sb="0" eb="1">
      <t>トシ</t>
    </rPh>
    <rPh sb="6" eb="7">
      <t>ド</t>
    </rPh>
    <phoneticPr fontId="55"/>
  </si>
  <si>
    <t>収益的収支分</t>
    <rPh sb="0" eb="3">
      <t>シュウエキテキ</t>
    </rPh>
    <rPh sb="3" eb="5">
      <t>シュウシ</t>
    </rPh>
    <rPh sb="5" eb="6">
      <t>ブン</t>
    </rPh>
    <phoneticPr fontId="55"/>
  </si>
  <si>
    <t>うち基準内繰入金</t>
    <rPh sb="2" eb="5">
      <t>キジュンナイ</t>
    </rPh>
    <rPh sb="5" eb="7">
      <t>クリイレ</t>
    </rPh>
    <rPh sb="7" eb="8">
      <t>キン</t>
    </rPh>
    <phoneticPr fontId="55"/>
  </si>
  <si>
    <t>うち基準外繰入金</t>
    <rPh sb="2" eb="4">
      <t>キジュン</t>
    </rPh>
    <rPh sb="4" eb="5">
      <t>ガイ</t>
    </rPh>
    <rPh sb="5" eb="7">
      <t>クリイレ</t>
    </rPh>
    <rPh sb="7" eb="8">
      <t>キン</t>
    </rPh>
    <phoneticPr fontId="55"/>
  </si>
  <si>
    <t>資本的収支分</t>
    <rPh sb="0" eb="3">
      <t>シホンテキ</t>
    </rPh>
    <rPh sb="3" eb="5">
      <t>シュウシ</t>
    </rPh>
    <rPh sb="5" eb="6">
      <t>ブン</t>
    </rPh>
    <phoneticPr fontId="55"/>
  </si>
  <si>
    <t>合計</t>
    <rPh sb="0" eb="2">
      <t>ゴウケイ</t>
    </rPh>
    <phoneticPr fontId="55"/>
  </si>
  <si>
    <t>―　9　―</t>
    <phoneticPr fontId="7"/>
  </si>
  <si>
    <t>　第107号・総財営第73号・総財準第83号）に定める「経営戦略」を未策定の団体にあっては、本様式により提出すること。</t>
    <phoneticPr fontId="55"/>
  </si>
  <si>
    <t>　令和2年度分については、家庭用、営業団体用は、平成26～31年度の税抜き金額の平均額に、平均の減少率を乗じ、消費税10％を乗じました。農業、特殊業務用、臨時用、浴場用、分水用については、平成26～31年度の税抜き金額の平均額に消費税10％を乗じました。
　令和3年度以降は、家庭用については、基本料金1,190円×12か月×5世帯減×消費税10％＝78,540円を毎年減額しました。営業団体用については、毎年、平均減少率を乗じました。それ以外は令和2年度の金額と同額を算定しました。
　人口減少に対し、水量はおおむね横ばいのため、家庭用、営業団体用は減額とし、全体としては 緩やかな減少としました。</t>
    <rPh sb="1" eb="3">
      <t>レイワ</t>
    </rPh>
    <rPh sb="4" eb="6">
      <t>ネンド</t>
    </rPh>
    <rPh sb="6" eb="7">
      <t>ブン</t>
    </rPh>
    <rPh sb="13" eb="16">
      <t>カテイヨウ</t>
    </rPh>
    <rPh sb="17" eb="19">
      <t>エイギョウ</t>
    </rPh>
    <rPh sb="19" eb="22">
      <t>ダンタイヨウ</t>
    </rPh>
    <rPh sb="24" eb="25">
      <t>ヘイセイ</t>
    </rPh>
    <rPh sb="30" eb="32">
      <t>ネンド</t>
    </rPh>
    <rPh sb="33" eb="35">
      <t>ゼイベツ</t>
    </rPh>
    <rPh sb="35" eb="36">
      <t>ヌ</t>
    </rPh>
    <rPh sb="40" eb="42">
      <t>ヘイキン</t>
    </rPh>
    <rPh sb="41" eb="42">
      <t>ガク</t>
    </rPh>
    <rPh sb="45" eb="47">
      <t>ヘイキン</t>
    </rPh>
    <rPh sb="48" eb="51">
      <t>ゲンショウリツ</t>
    </rPh>
    <rPh sb="52" eb="53">
      <t>ジョウ</t>
    </rPh>
    <rPh sb="55" eb="58">
      <t>ショウヒゼイ</t>
    </rPh>
    <rPh sb="62" eb="63">
      <t>ジョウ</t>
    </rPh>
    <rPh sb="68" eb="70">
      <t>ノウギョウ</t>
    </rPh>
    <rPh sb="71" eb="73">
      <t>トクシュ</t>
    </rPh>
    <rPh sb="73" eb="76">
      <t>ギョウムヨウ</t>
    </rPh>
    <rPh sb="77" eb="79">
      <t>リンジ</t>
    </rPh>
    <rPh sb="79" eb="80">
      <t>ヨウ</t>
    </rPh>
    <rPh sb="81" eb="84">
      <t>ヨクジョウヨウ</t>
    </rPh>
    <rPh sb="85" eb="87">
      <t>ブンスイ</t>
    </rPh>
    <rPh sb="87" eb="88">
      <t>ヨウ</t>
    </rPh>
    <rPh sb="129" eb="131">
      <t>レイワ</t>
    </rPh>
    <rPh sb="132" eb="134">
      <t>ネンド</t>
    </rPh>
    <rPh sb="134" eb="136">
      <t>イコウ</t>
    </rPh>
    <rPh sb="138" eb="141">
      <t>カテイヨウ</t>
    </rPh>
    <rPh sb="147" eb="149">
      <t>キホン</t>
    </rPh>
    <rPh sb="149" eb="151">
      <t>リョウキン</t>
    </rPh>
    <rPh sb="161" eb="162">
      <t>ゲツ</t>
    </rPh>
    <rPh sb="164" eb="166">
      <t>セタイ</t>
    </rPh>
    <rPh sb="166" eb="167">
      <t>ゲン</t>
    </rPh>
    <rPh sb="168" eb="171">
      <t>ショウヒゼイ</t>
    </rPh>
    <rPh sb="183" eb="185">
      <t>マイネン</t>
    </rPh>
    <rPh sb="185" eb="187">
      <t>ゲンガク</t>
    </rPh>
    <rPh sb="192" eb="194">
      <t>エイギョウ</t>
    </rPh>
    <rPh sb="194" eb="196">
      <t>ダンタイ</t>
    </rPh>
    <rPh sb="196" eb="197">
      <t>ヨウ</t>
    </rPh>
    <rPh sb="203" eb="205">
      <t>マイネン</t>
    </rPh>
    <rPh sb="206" eb="208">
      <t>ヘイキン</t>
    </rPh>
    <rPh sb="208" eb="211">
      <t>ゲンショウリツ</t>
    </rPh>
    <rPh sb="212" eb="213">
      <t>ジョウ</t>
    </rPh>
    <rPh sb="220" eb="222">
      <t>イガイ</t>
    </rPh>
    <rPh sb="223" eb="225">
      <t>レイワ</t>
    </rPh>
    <rPh sb="226" eb="228">
      <t>ネンド</t>
    </rPh>
    <rPh sb="229" eb="231">
      <t>キンガク</t>
    </rPh>
    <rPh sb="232" eb="234">
      <t>ドウガク</t>
    </rPh>
    <rPh sb="235" eb="237">
      <t>サンテイ</t>
    </rPh>
    <rPh sb="244" eb="246">
      <t>ジンコウ</t>
    </rPh>
    <rPh sb="246" eb="248">
      <t>ゲンショウ</t>
    </rPh>
    <rPh sb="249" eb="250">
      <t>タイ</t>
    </rPh>
    <rPh sb="252" eb="254">
      <t>スイリョウ</t>
    </rPh>
    <rPh sb="259" eb="260">
      <t>ヨコ</t>
    </rPh>
    <rPh sb="266" eb="269">
      <t>カテイヨウ</t>
    </rPh>
    <rPh sb="270" eb="272">
      <t>エイギョウ</t>
    </rPh>
    <rPh sb="272" eb="275">
      <t>ダンタイヨウ</t>
    </rPh>
    <rPh sb="276" eb="278">
      <t>ゲンガク</t>
    </rPh>
    <rPh sb="281" eb="283">
      <t>ゼンタイ</t>
    </rPh>
    <rPh sb="288" eb="289">
      <t>ユル</t>
    </rPh>
    <rPh sb="292" eb="294">
      <t>ゲンショウ</t>
    </rPh>
    <phoneticPr fontId="7"/>
  </si>
  <si>
    <t>　町全体での水道普及率は99.3％に達しているため、今後は施設・設備の維持管理に重点を置き、事業を継続していきます。現在は浄水場の耐震補強工事を順次行っていますが、計装設備についても耐用年数が過ぎているものもあることから、こちらを優先的に更新工事を進めてまいります。
　また、安全・安心な水道水を安定的に供給できるよう、道道薫別川北線の道路改良工事に併せ、薫別地区水道連絡管の設置工事を進めています。
　なお、昭和57年より料金改定は行われず、消費税導入時に内税にしたことにより、実質減額改定された状態が続いています。昨今の工事費等に係る人件費の高騰等により、起債借入額が高額になってきており、償還額も増加傾向にあることから、今後の事業継続に適正な料金算定が必要になるため、料金改定に向けた検討を始めなければならない時期に来ています。</t>
    <rPh sb="1" eb="2">
      <t>チョウ</t>
    </rPh>
    <rPh sb="2" eb="4">
      <t>ゼンタイ</t>
    </rPh>
    <rPh sb="6" eb="8">
      <t>スイドウ</t>
    </rPh>
    <rPh sb="8" eb="10">
      <t>フキュウ</t>
    </rPh>
    <rPh sb="10" eb="11">
      <t>リツ</t>
    </rPh>
    <rPh sb="18" eb="19">
      <t>タッ</t>
    </rPh>
    <rPh sb="26" eb="28">
      <t>コンゴ</t>
    </rPh>
    <rPh sb="29" eb="31">
      <t>シセツ</t>
    </rPh>
    <rPh sb="32" eb="34">
      <t>セツビ</t>
    </rPh>
    <rPh sb="35" eb="37">
      <t>イジ</t>
    </rPh>
    <rPh sb="37" eb="39">
      <t>カンリ</t>
    </rPh>
    <rPh sb="40" eb="42">
      <t>ジュウテン</t>
    </rPh>
    <rPh sb="43" eb="44">
      <t>オ</t>
    </rPh>
    <rPh sb="46" eb="48">
      <t>ジギョウ</t>
    </rPh>
    <rPh sb="49" eb="51">
      <t>ケイゾク</t>
    </rPh>
    <rPh sb="58" eb="60">
      <t>ゲンザイ</t>
    </rPh>
    <rPh sb="61" eb="64">
      <t>ジョウスイジョウ</t>
    </rPh>
    <rPh sb="65" eb="67">
      <t>タイシン</t>
    </rPh>
    <rPh sb="67" eb="69">
      <t>ホキョウ</t>
    </rPh>
    <rPh sb="69" eb="71">
      <t>コウジ</t>
    </rPh>
    <rPh sb="72" eb="74">
      <t>ジュンジ</t>
    </rPh>
    <rPh sb="74" eb="75">
      <t>オコナ</t>
    </rPh>
    <rPh sb="82" eb="84">
      <t>ケイソウ</t>
    </rPh>
    <rPh sb="84" eb="86">
      <t>セツビ</t>
    </rPh>
    <rPh sb="91" eb="93">
      <t>タイヨウ</t>
    </rPh>
    <rPh sb="93" eb="95">
      <t>ネンスウ</t>
    </rPh>
    <rPh sb="96" eb="97">
      <t>ス</t>
    </rPh>
    <rPh sb="115" eb="118">
      <t>ユウセンテキ</t>
    </rPh>
    <rPh sb="119" eb="121">
      <t>コウシン</t>
    </rPh>
    <rPh sb="121" eb="123">
      <t>コウジ</t>
    </rPh>
    <rPh sb="124" eb="125">
      <t>スス</t>
    </rPh>
    <rPh sb="138" eb="140">
      <t>アンゼン</t>
    </rPh>
    <rPh sb="141" eb="143">
      <t>アンシン</t>
    </rPh>
    <rPh sb="144" eb="147">
      <t>スイドウスイ</t>
    </rPh>
    <rPh sb="148" eb="151">
      <t>アンテイテキ</t>
    </rPh>
    <rPh sb="152" eb="154">
      <t>キョウキュウ</t>
    </rPh>
    <rPh sb="160" eb="162">
      <t>ドウドウ</t>
    </rPh>
    <rPh sb="162" eb="164">
      <t>クンベツ</t>
    </rPh>
    <rPh sb="164" eb="166">
      <t>カワキタ</t>
    </rPh>
    <rPh sb="166" eb="167">
      <t>セン</t>
    </rPh>
    <rPh sb="168" eb="170">
      <t>ドウロ</t>
    </rPh>
    <rPh sb="170" eb="172">
      <t>カイリョウ</t>
    </rPh>
    <rPh sb="172" eb="174">
      <t>コウジ</t>
    </rPh>
    <rPh sb="175" eb="176">
      <t>アワ</t>
    </rPh>
    <rPh sb="178" eb="180">
      <t>クンベツ</t>
    </rPh>
    <rPh sb="180" eb="182">
      <t>チク</t>
    </rPh>
    <rPh sb="182" eb="184">
      <t>スイドウ</t>
    </rPh>
    <rPh sb="184" eb="186">
      <t>レンラク</t>
    </rPh>
    <rPh sb="186" eb="187">
      <t>カン</t>
    </rPh>
    <rPh sb="188" eb="190">
      <t>セッチ</t>
    </rPh>
    <rPh sb="190" eb="192">
      <t>コウジ</t>
    </rPh>
    <rPh sb="193" eb="194">
      <t>スス</t>
    </rPh>
    <rPh sb="205" eb="207">
      <t>ショウワ</t>
    </rPh>
    <rPh sb="209" eb="210">
      <t>ネン</t>
    </rPh>
    <rPh sb="212" eb="214">
      <t>リョウキン</t>
    </rPh>
    <rPh sb="214" eb="216">
      <t>カイテイ</t>
    </rPh>
    <rPh sb="217" eb="218">
      <t>オコナ</t>
    </rPh>
    <rPh sb="222" eb="225">
      <t>ショウヒゼイ</t>
    </rPh>
    <rPh sb="225" eb="227">
      <t>ドウニュウ</t>
    </rPh>
    <rPh sb="227" eb="228">
      <t>ジ</t>
    </rPh>
    <rPh sb="229" eb="231">
      <t>ウチゼイ</t>
    </rPh>
    <rPh sb="240" eb="242">
      <t>ジッシツ</t>
    </rPh>
    <rPh sb="242" eb="244">
      <t>ゲンガク</t>
    </rPh>
    <rPh sb="244" eb="246">
      <t>カイテイ</t>
    </rPh>
    <rPh sb="249" eb="251">
      <t>ジョウタイ</t>
    </rPh>
    <rPh sb="252" eb="253">
      <t>ツヅ</t>
    </rPh>
    <rPh sb="259" eb="261">
      <t>サッコン</t>
    </rPh>
    <rPh sb="262" eb="264">
      <t>コウジ</t>
    </rPh>
    <rPh sb="264" eb="265">
      <t>ヒ</t>
    </rPh>
    <rPh sb="265" eb="266">
      <t>トウ</t>
    </rPh>
    <rPh sb="267" eb="268">
      <t>カカ</t>
    </rPh>
    <rPh sb="269" eb="272">
      <t>ジンケンヒ</t>
    </rPh>
    <rPh sb="273" eb="275">
      <t>コウトウ</t>
    </rPh>
    <rPh sb="275" eb="276">
      <t>トウ</t>
    </rPh>
    <rPh sb="280" eb="282">
      <t>キサイ</t>
    </rPh>
    <rPh sb="282" eb="284">
      <t>カリイレ</t>
    </rPh>
    <rPh sb="284" eb="285">
      <t>ガク</t>
    </rPh>
    <rPh sb="286" eb="288">
      <t>コウガク</t>
    </rPh>
    <rPh sb="297" eb="299">
      <t>ショウカン</t>
    </rPh>
    <rPh sb="299" eb="300">
      <t>ガク</t>
    </rPh>
    <rPh sb="301" eb="303">
      <t>ゾウカ</t>
    </rPh>
    <rPh sb="303" eb="305">
      <t>ケイコウ</t>
    </rPh>
    <rPh sb="313" eb="315">
      <t>コンゴ</t>
    </rPh>
    <rPh sb="316" eb="318">
      <t>ジギョウ</t>
    </rPh>
    <rPh sb="318" eb="320">
      <t>ケイゾク</t>
    </rPh>
    <rPh sb="321" eb="323">
      <t>テキセイ</t>
    </rPh>
    <rPh sb="324" eb="326">
      <t>リョウキン</t>
    </rPh>
    <rPh sb="326" eb="328">
      <t>サンテイ</t>
    </rPh>
    <rPh sb="329" eb="331">
      <t>ヒツヨウ</t>
    </rPh>
    <rPh sb="337" eb="339">
      <t>リョウキン</t>
    </rPh>
    <rPh sb="339" eb="341">
      <t>カイテイ</t>
    </rPh>
    <rPh sb="342" eb="343">
      <t>ム</t>
    </rPh>
    <rPh sb="345" eb="347">
      <t>ケントウ</t>
    </rPh>
    <rPh sb="348" eb="349">
      <t>ハジ</t>
    </rPh>
    <rPh sb="358" eb="360">
      <t>ジキ</t>
    </rPh>
    <rPh sb="361" eb="362">
      <t>キ</t>
    </rPh>
    <phoneticPr fontId="7"/>
  </si>
  <si>
    <t>　平成２６年度より行っている薫別地区水道連絡管整備事業は、道道の改良工事に合わせて行っているため、現在中断していますが、令和５年度に最終工程の工事を行う予定です。
　耐震化事業につきましては、川北浄水場の一部及び茶志骨浄水場の工事が終了し、令和４年度から令和７年度まで、茶志骨導水管に係る設計、工事を開始する予定です。さらに、令和１０年度から令和１２年度にかけて、標津北部配水池等の工事を予定しております。また、令和４年度～５年度に、古多糠水管橋の設計委託を予定しています。
　計装設備更新事業につきましては、令和元年度に作成いたしました、設備更新等基本計画に基づき、令和２年度から令和９年度にかけて順次更新する予定です。
　また、令和２年度より、公営企業法適用事業を開始し、令和５年４月１日に公営企業法の適用を目指します。
　上記事業につきましては起債対象事業であるため、財源は簡水事業債を充当します。
　さらに、水源開発事業としまして、令和６年度から８年度に、茶志骨及び古多糠の水源開発調査を予定しています。また、令和６年度には、水道事業ビジョン・アセットマネジメント策定及び水道施設台帳整備を、令和９年度から１１年度にかけて危機管理マニュアル、水安全計画、ＢＣＰ（事業継続計画）の作成を予定しており、これらについては起債対象外となることから、財政調整基金を取り崩し、充当することとしています。</t>
    <rPh sb="96" eb="98">
      <t>カワキタ</t>
    </rPh>
    <rPh sb="98" eb="101">
      <t>ジョウスイジョウ</t>
    </rPh>
    <rPh sb="102" eb="104">
      <t>イチブ</t>
    </rPh>
    <rPh sb="104" eb="105">
      <t>オヨ</t>
    </rPh>
    <rPh sb="106" eb="109">
      <t>チャシコツ</t>
    </rPh>
    <rPh sb="109" eb="112">
      <t>ジョウスイジョウ</t>
    </rPh>
    <rPh sb="113" eb="115">
      <t>コウジ</t>
    </rPh>
    <rPh sb="116" eb="118">
      <t>シュウリョウ</t>
    </rPh>
    <rPh sb="120" eb="122">
      <t>レイワ</t>
    </rPh>
    <rPh sb="123" eb="125">
      <t>ネンド</t>
    </rPh>
    <rPh sb="127" eb="129">
      <t>レイワ</t>
    </rPh>
    <rPh sb="130" eb="132">
      <t>ネンド</t>
    </rPh>
    <rPh sb="135" eb="138">
      <t>チャシコツ</t>
    </rPh>
    <rPh sb="138" eb="140">
      <t>ドウスイ</t>
    </rPh>
    <rPh sb="140" eb="141">
      <t>カン</t>
    </rPh>
    <rPh sb="142" eb="143">
      <t>カカ</t>
    </rPh>
    <rPh sb="144" eb="146">
      <t>セッケイ</t>
    </rPh>
    <rPh sb="147" eb="149">
      <t>コウジ</t>
    </rPh>
    <rPh sb="150" eb="152">
      <t>カイシ</t>
    </rPh>
    <rPh sb="154" eb="156">
      <t>ヨテイ</t>
    </rPh>
    <rPh sb="163" eb="165">
      <t>レイワ</t>
    </rPh>
    <rPh sb="167" eb="169">
      <t>ネンド</t>
    </rPh>
    <rPh sb="171" eb="173">
      <t>レイワ</t>
    </rPh>
    <rPh sb="175" eb="177">
      <t>ネンド</t>
    </rPh>
    <rPh sb="182" eb="184">
      <t>シベツ</t>
    </rPh>
    <rPh sb="184" eb="186">
      <t>ホクブ</t>
    </rPh>
    <rPh sb="186" eb="188">
      <t>ハイスイ</t>
    </rPh>
    <rPh sb="188" eb="189">
      <t>イケ</t>
    </rPh>
    <rPh sb="189" eb="190">
      <t>トウ</t>
    </rPh>
    <rPh sb="191" eb="193">
      <t>コウジ</t>
    </rPh>
    <rPh sb="194" eb="196">
      <t>ヨテイ</t>
    </rPh>
    <rPh sb="206" eb="208">
      <t>レイワ</t>
    </rPh>
    <rPh sb="209" eb="211">
      <t>ネンド</t>
    </rPh>
    <rPh sb="213" eb="215">
      <t>ネンド</t>
    </rPh>
    <rPh sb="217" eb="220">
      <t>コタヌカ</t>
    </rPh>
    <rPh sb="220" eb="222">
      <t>スイカン</t>
    </rPh>
    <rPh sb="222" eb="223">
      <t>キョウ</t>
    </rPh>
    <rPh sb="224" eb="226">
      <t>セッケイ</t>
    </rPh>
    <rPh sb="226" eb="228">
      <t>イタク</t>
    </rPh>
    <rPh sb="229" eb="231">
      <t>ヨテイ</t>
    </rPh>
    <rPh sb="239" eb="241">
      <t>ケイソウ</t>
    </rPh>
    <rPh sb="241" eb="243">
      <t>セツビ</t>
    </rPh>
    <rPh sb="243" eb="245">
      <t>コウシン</t>
    </rPh>
    <rPh sb="245" eb="247">
      <t>ジギョウ</t>
    </rPh>
    <rPh sb="255" eb="257">
      <t>レイワ</t>
    </rPh>
    <rPh sb="257" eb="259">
      <t>ガンネン</t>
    </rPh>
    <rPh sb="259" eb="260">
      <t>ド</t>
    </rPh>
    <rPh sb="261" eb="263">
      <t>サクセイ</t>
    </rPh>
    <rPh sb="270" eb="272">
      <t>セツビ</t>
    </rPh>
    <rPh sb="272" eb="274">
      <t>コウシン</t>
    </rPh>
    <rPh sb="274" eb="275">
      <t>トウ</t>
    </rPh>
    <rPh sb="275" eb="277">
      <t>キホン</t>
    </rPh>
    <rPh sb="277" eb="279">
      <t>ケイカク</t>
    </rPh>
    <rPh sb="280" eb="281">
      <t>モト</t>
    </rPh>
    <rPh sb="284" eb="286">
      <t>レイワ</t>
    </rPh>
    <rPh sb="287" eb="289">
      <t>ネンド</t>
    </rPh>
    <rPh sb="291" eb="293">
      <t>レイワ</t>
    </rPh>
    <rPh sb="294" eb="296">
      <t>ネンド</t>
    </rPh>
    <rPh sb="300" eb="302">
      <t>ジュンジ</t>
    </rPh>
    <rPh sb="302" eb="304">
      <t>コウシン</t>
    </rPh>
    <rPh sb="306" eb="308">
      <t>ヨテイ</t>
    </rPh>
    <rPh sb="316" eb="318">
      <t>レイワ</t>
    </rPh>
    <rPh sb="319" eb="321">
      <t>ネンド</t>
    </rPh>
    <rPh sb="324" eb="326">
      <t>コウエイ</t>
    </rPh>
    <rPh sb="326" eb="328">
      <t>キギョウ</t>
    </rPh>
    <rPh sb="328" eb="329">
      <t>ホウ</t>
    </rPh>
    <rPh sb="329" eb="331">
      <t>テキヨウ</t>
    </rPh>
    <rPh sb="331" eb="333">
      <t>ジギョウ</t>
    </rPh>
    <rPh sb="334" eb="336">
      <t>カイシ</t>
    </rPh>
    <rPh sb="338" eb="340">
      <t>レイワ</t>
    </rPh>
    <rPh sb="341" eb="342">
      <t>ネン</t>
    </rPh>
    <rPh sb="343" eb="344">
      <t>ガツ</t>
    </rPh>
    <rPh sb="345" eb="346">
      <t>ニチ</t>
    </rPh>
    <rPh sb="347" eb="349">
      <t>コウエイ</t>
    </rPh>
    <rPh sb="349" eb="351">
      <t>キギョウ</t>
    </rPh>
    <rPh sb="351" eb="352">
      <t>ホウ</t>
    </rPh>
    <rPh sb="353" eb="355">
      <t>テキヨウ</t>
    </rPh>
    <rPh sb="356" eb="358">
      <t>メザ</t>
    </rPh>
    <rPh sb="364" eb="366">
      <t>ジョウキ</t>
    </rPh>
    <rPh sb="366" eb="368">
      <t>ジギョウ</t>
    </rPh>
    <rPh sb="375" eb="377">
      <t>キサイ</t>
    </rPh>
    <rPh sb="377" eb="379">
      <t>タイショウ</t>
    </rPh>
    <rPh sb="379" eb="381">
      <t>ジギョウ</t>
    </rPh>
    <rPh sb="387" eb="389">
      <t>ザイゲン</t>
    </rPh>
    <rPh sb="390" eb="392">
      <t>カンスイ</t>
    </rPh>
    <rPh sb="392" eb="394">
      <t>ジギョウ</t>
    </rPh>
    <rPh sb="394" eb="395">
      <t>サイ</t>
    </rPh>
    <rPh sb="396" eb="398">
      <t>ジュウトウ</t>
    </rPh>
    <rPh sb="408" eb="410">
      <t>スイゲン</t>
    </rPh>
    <rPh sb="410" eb="412">
      <t>カイハツ</t>
    </rPh>
    <rPh sb="412" eb="414">
      <t>ジギョウ</t>
    </rPh>
    <rPh sb="420" eb="422">
      <t>レイワ</t>
    </rPh>
    <rPh sb="423" eb="424">
      <t>ネン</t>
    </rPh>
    <rPh sb="424" eb="425">
      <t>ド</t>
    </rPh>
    <rPh sb="428" eb="430">
      <t>ネンド</t>
    </rPh>
    <rPh sb="432" eb="435">
      <t>チャシコツ</t>
    </rPh>
    <rPh sb="435" eb="436">
      <t>オヨ</t>
    </rPh>
    <rPh sb="437" eb="440">
      <t>コタヌカ</t>
    </rPh>
    <rPh sb="441" eb="443">
      <t>スイゲン</t>
    </rPh>
    <rPh sb="443" eb="445">
      <t>カイハツ</t>
    </rPh>
    <rPh sb="445" eb="447">
      <t>チョウサ</t>
    </rPh>
    <rPh sb="448" eb="450">
      <t>ヨテイ</t>
    </rPh>
    <rPh sb="459" eb="461">
      <t>レイワ</t>
    </rPh>
    <rPh sb="462" eb="464">
      <t>ネンド</t>
    </rPh>
    <rPh sb="467" eb="469">
      <t>スイドウ</t>
    </rPh>
    <rPh sb="469" eb="471">
      <t>ジギョウ</t>
    </rPh>
    <rPh sb="486" eb="488">
      <t>サクテイ</t>
    </rPh>
    <rPh sb="488" eb="489">
      <t>オヨ</t>
    </rPh>
    <rPh sb="490" eb="492">
      <t>スイドウ</t>
    </rPh>
    <rPh sb="492" eb="494">
      <t>シセツ</t>
    </rPh>
    <rPh sb="494" eb="496">
      <t>ダイチョウ</t>
    </rPh>
    <rPh sb="496" eb="498">
      <t>セイビ</t>
    </rPh>
    <rPh sb="500" eb="502">
      <t>レイワ</t>
    </rPh>
    <rPh sb="503" eb="505">
      <t>ネンド</t>
    </rPh>
    <rPh sb="509" eb="511">
      <t>ネンド</t>
    </rPh>
    <rPh sb="515" eb="517">
      <t>キキ</t>
    </rPh>
    <rPh sb="517" eb="519">
      <t>カンリ</t>
    </rPh>
    <rPh sb="525" eb="526">
      <t>ミズ</t>
    </rPh>
    <rPh sb="526" eb="528">
      <t>アンゼン</t>
    </rPh>
    <rPh sb="528" eb="530">
      <t>ケイカク</t>
    </rPh>
    <rPh sb="535" eb="537">
      <t>ジギョウ</t>
    </rPh>
    <rPh sb="537" eb="539">
      <t>ケイゾク</t>
    </rPh>
    <rPh sb="539" eb="541">
      <t>ケイカク</t>
    </rPh>
    <rPh sb="543" eb="545">
      <t>サクセイ</t>
    </rPh>
    <rPh sb="546" eb="548">
      <t>ヨテイ</t>
    </rPh>
    <rPh sb="561" eb="563">
      <t>キサイ</t>
    </rPh>
    <rPh sb="563" eb="566">
      <t>タイショウガイ</t>
    </rPh>
    <rPh sb="574" eb="576">
      <t>ザイセイ</t>
    </rPh>
    <rPh sb="576" eb="578">
      <t>チョウセイ</t>
    </rPh>
    <rPh sb="578" eb="580">
      <t>キキン</t>
    </rPh>
    <rPh sb="581" eb="582">
      <t>ト</t>
    </rPh>
    <rPh sb="583" eb="584">
      <t>クズ</t>
    </rPh>
    <rPh sb="586" eb="588">
      <t>ジュウトウ</t>
    </rPh>
    <phoneticPr fontId="7"/>
  </si>
  <si>
    <r>
      <rPr>
        <sz val="10"/>
        <rFont val="ＭＳ Ｐゴシック"/>
        <family val="3"/>
        <charset val="128"/>
      </rPr>
      <t>健全化法第22条により算定した</t>
    </r>
    <r>
      <rPr>
        <sz val="11"/>
        <rFont val="Yu Gothic"/>
        <family val="2"/>
        <charset val="128"/>
      </rPr>
      <t xml:space="preserve">
資金不足比率</t>
    </r>
    <phoneticPr fontId="55"/>
  </si>
  <si>
    <t>（※）平成30年度地方債同意等基準運用要綱第一の一の４に該当する事業が作成する「収支計画」について、「公営企業の経営に当たっての留意事項について」（平成26年８月29日付け総財公</t>
    <rPh sb="3" eb="5">
      <t>ヘイセイ</t>
    </rPh>
    <rPh sb="7" eb="9">
      <t>ネンド</t>
    </rPh>
    <rPh sb="9" eb="12">
      <t>チホウサイ</t>
    </rPh>
    <rPh sb="12" eb="15">
      <t>ドウイトウ</t>
    </rPh>
    <rPh sb="15" eb="17">
      <t>キジュン</t>
    </rPh>
    <rPh sb="17" eb="19">
      <t>ウンヨウ</t>
    </rPh>
    <rPh sb="19" eb="21">
      <t>ヨウコウ</t>
    </rPh>
    <rPh sb="28" eb="30">
      <t>ガイトウ</t>
    </rPh>
    <rPh sb="32" eb="34">
      <t>ジギョウ</t>
    </rPh>
    <rPh sb="35" eb="37">
      <t>サクセイ</t>
    </rPh>
    <rPh sb="40" eb="42">
      <t>シュウシ</t>
    </rPh>
    <rPh sb="42" eb="44">
      <t>ケイカク</t>
    </rPh>
    <rPh sb="51" eb="53">
      <t>コウエイ</t>
    </rPh>
    <rPh sb="53" eb="55">
      <t>キギョウ</t>
    </rPh>
    <rPh sb="56" eb="58">
      <t>ケイエイ</t>
    </rPh>
    <rPh sb="59" eb="60">
      <t>ア</t>
    </rPh>
    <rPh sb="64" eb="66">
      <t>リュウイ</t>
    </rPh>
    <rPh sb="66" eb="68">
      <t>ジコウ</t>
    </rPh>
    <rPh sb="74" eb="76">
      <t>ヘイセイ</t>
    </rPh>
    <rPh sb="78" eb="79">
      <t>ネン</t>
    </rPh>
    <rPh sb="80" eb="81">
      <t>ガツ</t>
    </rPh>
    <rPh sb="83" eb="84">
      <t>ニチ</t>
    </rPh>
    <rPh sb="84" eb="85">
      <t>ヅ</t>
    </rPh>
    <phoneticPr fontId="55"/>
  </si>
  <si>
    <t xml:space="preserve">   １世帯（戸）につき</t>
    <rPh sb="4" eb="6">
      <t>セタイ</t>
    </rPh>
    <rPh sb="7" eb="8">
      <t>コ</t>
    </rPh>
    <phoneticPr fontId="7"/>
  </si>
  <si>
    <t xml:space="preserve">   10分ごとに</t>
    <rPh sb="5" eb="6">
      <t>フン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</si>
</sst>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quot;年度&quot;"/>
    <numFmt numFmtId="179" formatCode="&quot;令&quot;&quot;和&quot;0&quot;年度&quot;"/>
    <numFmt numFmtId="180" formatCode="#,##0;&quot;△ &quot;#,##0"/>
  </numFmts>
  <fonts count="61">
    <font>
      <sz val="11"/>
      <color theme="1"/>
      <name val="Yu Gothic"/>
      <family val="2"/>
      <charset val="128"/>
    </font>
    <font>
      <sz val="11"/>
      <color theme="1"/>
      <name val="Yu Gothic"/>
      <family val="2"/>
      <charset val="128"/>
    </font>
    <font>
      <sz val="6"/>
      <name val="Yu Gothic"/>
      <family val="2"/>
      <charset val="128"/>
    </font>
    <font>
      <sz val="11"/>
      <color rgb="FF000000"/>
      <name val="ＭＳ Ｐゴシック"/>
      <family val="3"/>
      <charset val="128"/>
    </font>
    <font>
      <sz val="14"/>
      <color theme="1"/>
      <name val="游ゴシック"/>
      <family val="2"/>
      <scheme val="minor"/>
    </font>
    <font>
      <sz val="14"/>
      <color theme="1"/>
      <name val="游ゴシック"/>
      <family val="3"/>
      <charset val="128"/>
      <scheme val="minor"/>
    </font>
    <font>
      <sz val="14"/>
      <color theme="0"/>
      <name val="游ゴシック"/>
      <family val="2"/>
      <scheme val="minor"/>
    </font>
    <font>
      <sz val="6"/>
      <name val="游ゴシック"/>
      <family val="3"/>
      <charset val="128"/>
      <scheme val="minor"/>
    </font>
    <font>
      <sz val="14"/>
      <color theme="0"/>
      <name val="游ゴシック"/>
      <family val="3"/>
      <charset val="128"/>
      <scheme val="minor"/>
    </font>
    <font>
      <sz val="20"/>
      <color theme="1"/>
      <name val="游ゴシック"/>
      <family val="2"/>
      <scheme val="minor"/>
    </font>
    <font>
      <sz val="20"/>
      <color theme="1"/>
      <name val="游ゴシック"/>
      <family val="3"/>
      <charset val="128"/>
      <scheme val="minor"/>
    </font>
    <font>
      <sz val="14"/>
      <name val="游ゴシック"/>
      <family val="3"/>
      <charset val="128"/>
      <scheme val="minor"/>
    </font>
    <font>
      <sz val="14"/>
      <name val="ＭＳ Ｐ明朝"/>
      <family val="1"/>
      <charset val="128"/>
    </font>
    <font>
      <sz val="13"/>
      <name val="ＭＳ Ｐ明朝"/>
      <family val="1"/>
      <charset val="128"/>
    </font>
    <font>
      <sz val="14"/>
      <color theme="1"/>
      <name val="ＭＳ Ｐ明朝"/>
      <family val="1"/>
      <charset val="128"/>
    </font>
    <font>
      <sz val="11"/>
      <color theme="1"/>
      <name val="ＭＳ Ｐ明朝"/>
      <family val="1"/>
      <charset val="128"/>
    </font>
    <font>
      <u/>
      <sz val="16"/>
      <color theme="1"/>
      <name val="游ゴシック"/>
      <family val="3"/>
      <charset val="128"/>
      <scheme val="minor"/>
    </font>
    <font>
      <sz val="12"/>
      <color theme="1"/>
      <name val="游ゴシック"/>
      <family val="2"/>
      <scheme val="minor"/>
    </font>
    <font>
      <sz val="12"/>
      <color theme="1"/>
      <name val="游ゴシック"/>
      <family val="3"/>
      <charset val="128"/>
      <scheme val="minor"/>
    </font>
    <font>
      <sz val="10"/>
      <color theme="1"/>
      <name val="游ゴシック"/>
      <family val="3"/>
      <charset val="128"/>
      <scheme val="minor"/>
    </font>
    <font>
      <sz val="16"/>
      <color theme="1"/>
      <name val="ＭＳ Ｐ明朝"/>
      <family val="1"/>
      <charset val="128"/>
    </font>
    <font>
      <sz val="12"/>
      <color theme="1"/>
      <name val="ＭＳ Ｐ明朝"/>
      <family val="1"/>
      <charset val="128"/>
    </font>
    <font>
      <sz val="16"/>
      <color theme="1"/>
      <name val="游ゴシック"/>
      <family val="3"/>
      <charset val="128"/>
      <scheme val="minor"/>
    </font>
    <font>
      <sz val="16"/>
      <color theme="0"/>
      <name val="游ゴシック"/>
      <family val="3"/>
      <charset val="128"/>
      <scheme val="minor"/>
    </font>
    <font>
      <sz val="11"/>
      <name val="ＭＳ Ｐ明朝"/>
      <family val="1"/>
      <charset val="128"/>
    </font>
    <font>
      <sz val="11"/>
      <name val="游ゴシック"/>
      <family val="3"/>
      <charset val="128"/>
      <scheme val="minor"/>
    </font>
    <font>
      <sz val="11"/>
      <color theme="1"/>
      <name val="游ゴシック"/>
      <family val="3"/>
      <charset val="128"/>
      <scheme val="minor"/>
    </font>
    <font>
      <sz val="14"/>
      <name val="游ゴシック"/>
      <family val="2"/>
      <scheme val="minor"/>
    </font>
    <font>
      <sz val="12"/>
      <name val="游ゴシック"/>
      <family val="3"/>
      <charset val="128"/>
      <scheme val="minor"/>
    </font>
    <font>
      <sz val="12"/>
      <name val="ＭＳ Ｐ明朝"/>
      <family val="1"/>
      <charset val="128"/>
    </font>
    <font>
      <sz val="11"/>
      <name val="游ゴシック"/>
      <family val="2"/>
      <scheme val="minor"/>
    </font>
    <font>
      <u/>
      <sz val="16"/>
      <name val="游ゴシック"/>
      <family val="3"/>
      <charset val="128"/>
      <scheme val="minor"/>
    </font>
    <font>
      <sz val="12"/>
      <name val="游ゴシック"/>
      <family val="2"/>
      <scheme val="minor"/>
    </font>
    <font>
      <sz val="9"/>
      <color theme="1"/>
      <name val="游ゴシック"/>
      <family val="2"/>
      <scheme val="minor"/>
    </font>
    <font>
      <sz val="9"/>
      <color theme="1"/>
      <name val="游ゴシック"/>
      <family val="3"/>
      <charset val="128"/>
      <scheme val="minor"/>
    </font>
    <font>
      <sz val="10"/>
      <color theme="1"/>
      <name val="游ゴシック"/>
      <family val="2"/>
      <scheme val="minor"/>
    </font>
    <font>
      <u/>
      <sz val="16"/>
      <name val="游ゴシック"/>
      <family val="2"/>
      <scheme val="minor"/>
    </font>
    <font>
      <u/>
      <sz val="12"/>
      <name val="游ゴシック"/>
      <family val="3"/>
      <charset val="128"/>
      <scheme val="minor"/>
    </font>
    <font>
      <u/>
      <sz val="11"/>
      <name val="游ゴシック"/>
      <family val="3"/>
      <charset val="128"/>
      <scheme val="minor"/>
    </font>
    <font>
      <b/>
      <sz val="11"/>
      <color theme="1"/>
      <name val="ＭＳ ゴシック"/>
      <family val="3"/>
      <charset val="128"/>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5"/>
      <color theme="1"/>
      <name val="ＭＳ ゴシック"/>
      <family val="3"/>
      <charset val="128"/>
    </font>
    <font>
      <sz val="9.5"/>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6"/>
      <name val="ＭＳ Ｐゴシック"/>
      <family val="3"/>
      <charset val="128"/>
    </font>
    <font>
      <sz val="11"/>
      <name val="ＭＳ Ｐゴシック"/>
      <family val="3"/>
      <charset val="128"/>
    </font>
    <font>
      <sz val="10"/>
      <name val="ＭＳ Ｐゴシック"/>
      <family val="3"/>
      <charset val="128"/>
    </font>
    <font>
      <sz val="10"/>
      <color theme="1"/>
      <name val="ＭＳ Ｐ明朝"/>
      <family val="1"/>
      <charset val="128"/>
    </font>
    <font>
      <sz val="11"/>
      <color theme="0"/>
      <name val="Yu Gothic"/>
      <family val="2"/>
      <charset val="128"/>
    </font>
    <font>
      <sz val="11"/>
      <name val="Yu Gothic"/>
      <family val="2"/>
      <charset val="128"/>
    </font>
  </fonts>
  <fills count="4">
    <fill>
      <patternFill patternType="none"/>
    </fill>
    <fill>
      <patternFill patternType="gray125"/>
    </fill>
    <fill>
      <patternFill patternType="solid">
        <fgColor theme="0"/>
        <bgColor indexed="64"/>
      </patternFill>
    </fill>
    <fill>
      <patternFill patternType="solid">
        <fgColor rgb="FFFCD5B4"/>
        <bgColor indexed="64"/>
      </patternFill>
    </fill>
  </fills>
  <borders count="38">
    <border>
      <left/>
      <right/>
      <top/>
      <bottom/>
      <diagonal/>
    </border>
    <border>
      <left style="medium">
        <color theme="0"/>
      </left>
      <right/>
      <top style="medium">
        <color theme="0"/>
      </top>
      <bottom style="medium">
        <color theme="0"/>
      </bottom>
      <diagonal/>
    </border>
    <border>
      <left/>
      <right style="medium">
        <color theme="0"/>
      </right>
      <top style="medium">
        <color theme="0"/>
      </top>
      <bottom style="medium">
        <color theme="0"/>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
      <left style="hair">
        <color auto="1"/>
      </left>
      <right/>
      <top style="thin">
        <color auto="1"/>
      </top>
      <bottom style="thin">
        <color auto="1"/>
      </bottom>
      <diagonal/>
    </border>
    <border>
      <left/>
      <right style="hair">
        <color auto="1"/>
      </right>
      <top/>
      <bottom style="thin">
        <color indexed="64"/>
      </bottom>
      <diagonal/>
    </border>
    <border>
      <left/>
      <right style="hair">
        <color indexed="64"/>
      </right>
      <top style="thin">
        <color indexed="64"/>
      </top>
      <bottom style="thin">
        <color indexed="64"/>
      </bottom>
      <diagonal/>
    </border>
    <border>
      <left/>
      <right style="hair">
        <color auto="1"/>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hair">
        <color auto="1"/>
      </left>
      <right/>
      <top style="thin">
        <color auto="1"/>
      </top>
      <bottom/>
      <diagonal/>
    </border>
    <border>
      <left style="hair">
        <color auto="1"/>
      </left>
      <right/>
      <top/>
      <bottom style="thin">
        <color auto="1"/>
      </bottom>
      <diagonal/>
    </border>
    <border>
      <left style="hair">
        <color auto="1"/>
      </left>
      <right/>
      <top style="hair">
        <color auto="1"/>
      </top>
      <bottom style="thin">
        <color auto="1"/>
      </bottom>
      <diagonal/>
    </border>
    <border>
      <left/>
      <right style="thin">
        <color indexed="64"/>
      </right>
      <top style="hair">
        <color auto="1"/>
      </top>
      <bottom style="thin">
        <color auto="1"/>
      </bottom>
      <diagonal/>
    </border>
    <border>
      <left style="thin">
        <color indexed="64"/>
      </left>
      <right/>
      <top style="hair">
        <color auto="1"/>
      </top>
      <bottom style="thin">
        <color auto="1"/>
      </bottom>
      <diagonal/>
    </border>
    <border>
      <left/>
      <right/>
      <top style="hair">
        <color auto="1"/>
      </top>
      <bottom style="thin">
        <color auto="1"/>
      </bottom>
      <diagonal/>
    </border>
    <border>
      <left style="hair">
        <color auto="1"/>
      </left>
      <right/>
      <top style="thin">
        <color auto="1"/>
      </top>
      <bottom style="hair">
        <color auto="1"/>
      </bottom>
      <diagonal/>
    </border>
  </borders>
  <cellStyleXfs count="3">
    <xf numFmtId="0" fontId="0" fillId="0" borderId="0">
      <alignment vertical="center"/>
    </xf>
    <xf numFmtId="38" fontId="1" fillId="0" borderId="0" applyFont="0" applyFill="0" applyBorder="0" applyAlignment="0" applyProtection="0">
      <alignment vertical="center"/>
    </xf>
    <xf numFmtId="38" fontId="56" fillId="0" borderId="0" applyFont="0" applyFill="0" applyBorder="0" applyAlignment="0" applyProtection="0"/>
  </cellStyleXfs>
  <cellXfs count="626">
    <xf numFmtId="0" fontId="0" fillId="0" borderId="0" xfId="0">
      <alignment vertical="center"/>
    </xf>
    <xf numFmtId="0" fontId="0" fillId="0" borderId="0" xfId="0" applyAlignment="1">
      <alignment horizontal="left" vertical="center"/>
    </xf>
    <xf numFmtId="0" fontId="0" fillId="2" borderId="0" xfId="0" applyFill="1" applyAlignment="1">
      <alignment horizontal="left" vertical="center"/>
    </xf>
    <xf numFmtId="0" fontId="4" fillId="0" borderId="0" xfId="0" applyFont="1" applyBorder="1" applyAlignment="1">
      <alignment vertical="center"/>
    </xf>
    <xf numFmtId="0" fontId="9" fillId="0" borderId="0" xfId="0" applyFont="1" applyAlignment="1">
      <alignment horizontal="center" vertical="center"/>
    </xf>
    <xf numFmtId="0" fontId="10" fillId="0" borderId="0" xfId="0" applyFont="1" applyAlignment="1">
      <alignment horizontal="center" vertical="center"/>
    </xf>
    <xf numFmtId="0" fontId="12" fillId="0" borderId="0" xfId="0" applyFont="1" applyBorder="1" applyAlignment="1">
      <alignment vertical="center"/>
    </xf>
    <xf numFmtId="0" fontId="13" fillId="0" borderId="0" xfId="0" applyFont="1" applyAlignment="1">
      <alignment horizontal="right" vertical="center"/>
    </xf>
    <xf numFmtId="0" fontId="0" fillId="2" borderId="0" xfId="0" applyFont="1" applyFill="1" applyAlignment="1">
      <alignment horizontal="left" vertical="center"/>
    </xf>
    <xf numFmtId="0" fontId="0" fillId="0" borderId="0" xfId="0" applyFont="1" applyAlignment="1">
      <alignment horizontal="left" vertical="center"/>
    </xf>
    <xf numFmtId="0" fontId="11" fillId="0" borderId="4" xfId="0" applyFont="1" applyBorder="1" applyAlignment="1">
      <alignment horizontal="distributed" vertical="distributed"/>
    </xf>
    <xf numFmtId="0" fontId="12" fillId="0" borderId="4" xfId="0" applyFont="1" applyBorder="1" applyAlignment="1">
      <alignment horizontal="distributed" vertical="distributed"/>
    </xf>
    <xf numFmtId="0" fontId="12" fillId="0" borderId="0" xfId="0" applyFont="1" applyBorder="1" applyAlignment="1">
      <alignment horizontal="center" vertical="center"/>
    </xf>
    <xf numFmtId="0" fontId="11" fillId="0" borderId="0" xfId="0" applyFont="1" applyBorder="1" applyAlignment="1">
      <alignment horizontal="distributed" vertical="distributed"/>
    </xf>
    <xf numFmtId="0" fontId="12" fillId="0" borderId="0" xfId="0" applyFont="1" applyBorder="1" applyAlignment="1">
      <alignment horizontal="distributed" vertical="distributed"/>
    </xf>
    <xf numFmtId="0" fontId="14" fillId="0" borderId="3" xfId="0" applyFont="1" applyBorder="1" applyAlignment="1">
      <alignment horizontal="center" vertical="center"/>
    </xf>
    <xf numFmtId="0" fontId="14" fillId="0" borderId="3" xfId="0" applyFont="1" applyBorder="1" applyAlignment="1">
      <alignment vertical="center"/>
    </xf>
    <xf numFmtId="0" fontId="15" fillId="0" borderId="0" xfId="0" applyFont="1" applyBorder="1" applyAlignment="1">
      <alignment vertical="center"/>
    </xf>
    <xf numFmtId="0" fontId="0" fillId="0" borderId="0" xfId="0" applyBorder="1" applyAlignment="1">
      <alignment vertical="center"/>
    </xf>
    <xf numFmtId="0" fontId="5" fillId="0" borderId="0" xfId="0" applyFont="1" applyBorder="1" applyAlignment="1">
      <alignment horizontal="distributed" vertical="distributed" indent="2"/>
    </xf>
    <xf numFmtId="0" fontId="15" fillId="0" borderId="0" xfId="0" applyFont="1" applyBorder="1" applyAlignment="1">
      <alignment horizontal="left" vertical="center"/>
    </xf>
    <xf numFmtId="0" fontId="15" fillId="0" borderId="0" xfId="0" applyFont="1" applyBorder="1" applyAlignment="1">
      <alignment horizontal="center" vertical="center"/>
    </xf>
    <xf numFmtId="0" fontId="15" fillId="0" borderId="4" xfId="0" applyFont="1" applyBorder="1" applyAlignment="1">
      <alignment horizontal="center" vertical="center"/>
    </xf>
    <xf numFmtId="0" fontId="0" fillId="0" borderId="0"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left" vertical="center"/>
    </xf>
    <xf numFmtId="0" fontId="16" fillId="0" borderId="0" xfId="0" applyFont="1" applyAlignment="1">
      <alignment horizontal="left" vertical="center"/>
    </xf>
    <xf numFmtId="0" fontId="17" fillId="0" borderId="0" xfId="0" applyFont="1" applyAlignment="1">
      <alignment horizontal="left" vertical="center"/>
    </xf>
    <xf numFmtId="0" fontId="17" fillId="2" borderId="0" xfId="0" applyFont="1" applyFill="1" applyAlignment="1">
      <alignment horizontal="left" vertical="center"/>
    </xf>
    <xf numFmtId="0" fontId="4" fillId="0" borderId="0" xfId="0" quotePrefix="1" applyFont="1" applyAlignment="1">
      <alignment horizontal="center" vertical="center"/>
    </xf>
    <xf numFmtId="0" fontId="4" fillId="0" borderId="0" xfId="0" applyFont="1" applyAlignment="1">
      <alignment horizontal="left" vertical="center"/>
    </xf>
    <xf numFmtId="0" fontId="17" fillId="0" borderId="7" xfId="0" applyFont="1" applyBorder="1" applyAlignment="1">
      <alignment horizontal="center" vertical="center" wrapText="1"/>
    </xf>
    <xf numFmtId="0" fontId="5" fillId="0" borderId="0" xfId="0" applyFont="1" applyBorder="1" applyAlignment="1">
      <alignment vertical="center" wrapText="1" justifyLastLine="1"/>
    </xf>
    <xf numFmtId="0" fontId="4" fillId="0" borderId="0" xfId="0" applyFont="1" applyBorder="1" applyAlignment="1">
      <alignment horizontal="center" vertical="center" wrapText="1"/>
    </xf>
    <xf numFmtId="0" fontId="0" fillId="0" borderId="0" xfId="0" applyBorder="1" applyAlignment="1">
      <alignment horizontal="center" vertical="center" wrapText="1"/>
    </xf>
    <xf numFmtId="0" fontId="4" fillId="0" borderId="0" xfId="0" applyFont="1" applyBorder="1" applyAlignment="1">
      <alignment vertical="center" wrapText="1" justifyLastLine="1"/>
    </xf>
    <xf numFmtId="0" fontId="4" fillId="0" borderId="7" xfId="0" applyFont="1" applyBorder="1" applyAlignment="1">
      <alignment horizontal="center" vertical="center" wrapText="1"/>
    </xf>
    <xf numFmtId="0" fontId="5" fillId="0" borderId="0" xfId="0" applyFont="1" applyBorder="1" applyAlignment="1">
      <alignment vertical="center" justifyLastLine="1"/>
    </xf>
    <xf numFmtId="0" fontId="5" fillId="0" borderId="0" xfId="0" applyFont="1" applyBorder="1" applyAlignment="1">
      <alignment horizontal="center" vertical="center" justifyLastLine="1"/>
    </xf>
    <xf numFmtId="0" fontId="5" fillId="0" borderId="0" xfId="0" applyFont="1" applyBorder="1" applyAlignment="1">
      <alignment horizontal="distributed" vertical="center" justifyLastLine="1"/>
    </xf>
    <xf numFmtId="0" fontId="18" fillId="0" borderId="0" xfId="0" applyFont="1" applyBorder="1" applyAlignment="1">
      <alignment horizontal="left" vertical="center" wrapText="1"/>
    </xf>
    <xf numFmtId="0" fontId="0" fillId="0" borderId="0" xfId="0" applyAlignment="1">
      <alignment horizontal="left" vertical="center" wrapText="1"/>
    </xf>
    <xf numFmtId="0" fontId="22" fillId="0" borderId="0" xfId="0" applyFont="1" applyBorder="1" applyAlignment="1">
      <alignment horizontal="left" vertical="center" justifyLastLine="1"/>
    </xf>
    <xf numFmtId="0" fontId="18" fillId="0" borderId="0" xfId="0" applyFont="1" applyBorder="1" applyAlignment="1">
      <alignment horizontal="left" vertical="top" justifyLastLine="1"/>
    </xf>
    <xf numFmtId="0" fontId="5" fillId="0" borderId="0" xfId="0" applyFont="1" applyBorder="1" applyAlignment="1">
      <alignment horizontal="left" vertical="top" justifyLastLine="1"/>
    </xf>
    <xf numFmtId="0" fontId="14" fillId="0" borderId="15" xfId="0" applyFont="1" applyBorder="1" applyAlignment="1">
      <alignment horizontal="center" vertical="center"/>
    </xf>
    <xf numFmtId="0" fontId="14" fillId="0" borderId="7" xfId="0" applyFont="1" applyBorder="1" applyAlignment="1">
      <alignment horizontal="center" vertical="center"/>
    </xf>
    <xf numFmtId="0" fontId="14" fillId="0" borderId="4" xfId="0" applyFont="1" applyBorder="1" applyAlignment="1">
      <alignment horizontal="center" vertical="center" justifyLastLine="1"/>
    </xf>
    <xf numFmtId="0" fontId="15" fillId="0" borderId="5" xfId="0" applyFont="1" applyBorder="1" applyAlignment="1">
      <alignment horizontal="left" vertical="center"/>
    </xf>
    <xf numFmtId="38" fontId="14" fillId="0" borderId="7" xfId="1" applyFont="1" applyBorder="1" applyAlignment="1">
      <alignment horizontal="center" vertical="center"/>
    </xf>
    <xf numFmtId="0" fontId="15" fillId="0" borderId="8" xfId="0" applyFont="1" applyBorder="1" applyAlignment="1">
      <alignment horizontal="left" vertical="center"/>
    </xf>
    <xf numFmtId="38" fontId="14" fillId="0" borderId="9" xfId="1" applyFont="1" applyBorder="1" applyAlignment="1">
      <alignment horizontal="center" vertical="center"/>
    </xf>
    <xf numFmtId="0" fontId="14" fillId="0" borderId="5" xfId="0" applyFont="1" applyBorder="1" applyAlignment="1">
      <alignment horizontal="center" vertical="center"/>
    </xf>
    <xf numFmtId="0" fontId="15" fillId="0" borderId="7" xfId="0" applyFont="1" applyBorder="1" applyAlignment="1">
      <alignment horizontal="left" vertical="center"/>
    </xf>
    <xf numFmtId="0" fontId="14" fillId="0" borderId="10" xfId="0" applyFont="1" applyBorder="1" applyAlignment="1">
      <alignment horizontal="center" vertical="center" justifyLastLine="1"/>
    </xf>
    <xf numFmtId="0" fontId="14" fillId="0" borderId="16" xfId="0" applyFont="1" applyBorder="1" applyAlignment="1">
      <alignment horizontal="center" vertical="center" justifyLastLine="1"/>
    </xf>
    <xf numFmtId="0" fontId="15" fillId="0" borderId="10" xfId="0" applyFont="1" applyBorder="1" applyAlignment="1">
      <alignment horizontal="left" vertical="center"/>
    </xf>
    <xf numFmtId="38" fontId="14" fillId="0" borderId="11" xfId="1" applyFont="1" applyBorder="1" applyAlignment="1">
      <alignment horizontal="center" vertical="center"/>
    </xf>
    <xf numFmtId="0" fontId="14" fillId="0" borderId="14" xfId="0" applyFont="1" applyBorder="1" applyAlignment="1">
      <alignment horizontal="distributed" vertical="center" justifyLastLine="1"/>
    </xf>
    <xf numFmtId="0" fontId="14" fillId="0" borderId="5" xfId="0" applyFont="1" applyBorder="1" applyAlignment="1">
      <alignment horizontal="center" vertical="center" justifyLastLine="1"/>
    </xf>
    <xf numFmtId="0" fontId="14" fillId="0" borderId="17" xfId="0" applyFont="1" applyBorder="1" applyAlignment="1">
      <alignment horizontal="center" vertical="center" justifyLastLine="1"/>
    </xf>
    <xf numFmtId="0" fontId="14" fillId="0" borderId="14" xfId="0" applyFont="1" applyBorder="1" applyAlignment="1">
      <alignment horizontal="distributed" vertical="center" wrapText="1" justifyLastLine="1"/>
    </xf>
    <xf numFmtId="0" fontId="14" fillId="0" borderId="17" xfId="0" applyFont="1" applyBorder="1" applyAlignment="1">
      <alignment horizontal="center" vertical="center"/>
    </xf>
    <xf numFmtId="0" fontId="14" fillId="0" borderId="15" xfId="0" applyFont="1" applyBorder="1" applyAlignment="1">
      <alignment horizontal="left" vertical="center"/>
    </xf>
    <xf numFmtId="0" fontId="14" fillId="0" borderId="7" xfId="0" applyFont="1" applyBorder="1" applyAlignment="1">
      <alignment horizontal="left" vertical="center"/>
    </xf>
    <xf numFmtId="0" fontId="14" fillId="0" borderId="5" xfId="0" applyFont="1" applyBorder="1" applyAlignment="1">
      <alignment horizontal="left" vertical="center"/>
    </xf>
    <xf numFmtId="0" fontId="14" fillId="0" borderId="17" xfId="0" applyFont="1" applyBorder="1" applyAlignment="1">
      <alignment horizontal="left" vertical="center"/>
    </xf>
    <xf numFmtId="0" fontId="14" fillId="0" borderId="18" xfId="0" applyFont="1" applyBorder="1" applyAlignment="1">
      <alignment horizontal="left" vertical="center"/>
    </xf>
    <xf numFmtId="0" fontId="14" fillId="0" borderId="10" xfId="0" applyFont="1" applyBorder="1" applyAlignment="1">
      <alignment horizontal="distributed" vertical="center" justifyLastLine="1"/>
    </xf>
    <xf numFmtId="0" fontId="14" fillId="0" borderId="3" xfId="0" applyFont="1" applyBorder="1" applyAlignment="1">
      <alignment horizontal="left" vertical="center"/>
    </xf>
    <xf numFmtId="0" fontId="5" fillId="0" borderId="0" xfId="0" applyFont="1" applyBorder="1" applyAlignment="1">
      <alignment horizontal="left" vertical="center"/>
    </xf>
    <xf numFmtId="0" fontId="5" fillId="0" borderId="0" xfId="0" applyFont="1" applyBorder="1" applyAlignment="1">
      <alignment horizontal="center" vertical="center"/>
    </xf>
    <xf numFmtId="0" fontId="5" fillId="0" borderId="0" xfId="0" applyFont="1" applyBorder="1" applyAlignment="1">
      <alignment horizontal="left" vertical="center" justifyLastLine="1"/>
    </xf>
    <xf numFmtId="0" fontId="23" fillId="0" borderId="0" xfId="0" applyFont="1" applyBorder="1" applyAlignment="1">
      <alignment horizontal="left" vertical="center" justifyLastLine="1"/>
    </xf>
    <xf numFmtId="0" fontId="18" fillId="0" borderId="19" xfId="0" applyFont="1" applyBorder="1" applyAlignment="1">
      <alignment horizontal="left" vertical="top" justifyLastLine="1"/>
    </xf>
    <xf numFmtId="0" fontId="14" fillId="0" borderId="14" xfId="0" applyFont="1" applyBorder="1" applyAlignment="1">
      <alignment horizontal="left" vertical="top" justifyLastLine="1"/>
    </xf>
    <xf numFmtId="0" fontId="14" fillId="0" borderId="14" xfId="0" applyFont="1" applyBorder="1" applyAlignment="1">
      <alignment horizontal="center" vertical="center" wrapText="1" justifyLastLine="1"/>
    </xf>
    <xf numFmtId="0" fontId="21" fillId="0" borderId="14" xfId="0" applyFont="1" applyBorder="1" applyAlignment="1">
      <alignment horizontal="center" vertical="center" wrapText="1" justifyLastLine="1"/>
    </xf>
    <xf numFmtId="0" fontId="15" fillId="0" borderId="14" xfId="0" applyFont="1" applyBorder="1" applyAlignment="1">
      <alignment horizontal="center" vertical="center" wrapText="1" justifyLastLine="1"/>
    </xf>
    <xf numFmtId="0" fontId="14" fillId="0" borderId="14" xfId="0" applyFont="1" applyBorder="1" applyAlignment="1">
      <alignment horizontal="center" vertical="center" justifyLastLine="1"/>
    </xf>
    <xf numFmtId="0" fontId="18" fillId="0" borderId="19" xfId="0" applyFont="1" applyBorder="1" applyAlignment="1">
      <alignment horizontal="center" vertical="center" justifyLastLine="1"/>
    </xf>
    <xf numFmtId="0" fontId="14" fillId="0" borderId="14" xfId="0" applyFont="1" applyBorder="1" applyAlignment="1">
      <alignment horizontal="right" vertical="center" justifyLastLine="1"/>
    </xf>
    <xf numFmtId="0" fontId="26" fillId="0" borderId="0" xfId="0" applyFont="1" applyFill="1" applyBorder="1" applyAlignment="1">
      <alignment horizontal="left" vertical="distributed" wrapText="1"/>
    </xf>
    <xf numFmtId="0" fontId="27" fillId="0" borderId="0" xfId="0" quotePrefix="1" applyFont="1" applyAlignment="1">
      <alignment horizontal="center" vertical="center"/>
    </xf>
    <xf numFmtId="0" fontId="11" fillId="0" borderId="0" xfId="0" applyFont="1" applyAlignment="1">
      <alignment vertical="center"/>
    </xf>
    <xf numFmtId="0" fontId="28" fillId="0" borderId="0" xfId="0" applyFont="1" applyAlignment="1">
      <alignment horizontal="left" vertical="center"/>
    </xf>
    <xf numFmtId="0" fontId="25" fillId="0" borderId="0" xfId="0" applyFont="1" applyAlignment="1">
      <alignment horizontal="left" vertical="center"/>
    </xf>
    <xf numFmtId="0" fontId="30" fillId="0" borderId="0" xfId="0" applyFont="1" applyAlignment="1">
      <alignment horizontal="left" vertical="center"/>
    </xf>
    <xf numFmtId="0" fontId="25" fillId="0" borderId="0" xfId="0" applyFont="1" applyBorder="1" applyAlignment="1">
      <alignment vertical="distributed" wrapText="1"/>
    </xf>
    <xf numFmtId="0" fontId="30" fillId="0" borderId="0" xfId="0" applyFont="1" applyBorder="1" applyAlignment="1">
      <alignment horizontal="center" vertical="center"/>
    </xf>
    <xf numFmtId="0" fontId="4" fillId="0" borderId="0" xfId="0" quotePrefix="1" applyFont="1" applyBorder="1" applyAlignment="1">
      <alignment horizontal="center" vertical="center"/>
    </xf>
    <xf numFmtId="0" fontId="21" fillId="0" borderId="0" xfId="0" quotePrefix="1" applyFont="1" applyBorder="1" applyAlignment="1">
      <alignment vertical="top" wrapText="1"/>
    </xf>
    <xf numFmtId="0" fontId="18" fillId="0" borderId="0" xfId="0" quotePrefix="1" applyFont="1" applyBorder="1" applyAlignment="1">
      <alignment vertical="top" wrapText="1"/>
    </xf>
    <xf numFmtId="0" fontId="21" fillId="0" borderId="0" xfId="0" quotePrefix="1" applyFont="1" applyBorder="1" applyAlignment="1">
      <alignment horizontal="left" vertical="top" wrapText="1"/>
    </xf>
    <xf numFmtId="0" fontId="0" fillId="2" borderId="0" xfId="0" applyFill="1" applyAlignment="1">
      <alignment horizontal="center" vertical="center" wrapText="1"/>
    </xf>
    <xf numFmtId="0" fontId="0" fillId="0" borderId="0" xfId="0" applyAlignment="1">
      <alignment horizontal="center" vertical="center" wrapText="1"/>
    </xf>
    <xf numFmtId="0" fontId="18" fillId="0" borderId="0" xfId="0" quotePrefix="1" applyFont="1" applyBorder="1" applyAlignment="1">
      <alignment horizontal="left" vertical="top"/>
    </xf>
    <xf numFmtId="0" fontId="18" fillId="0" borderId="3" xfId="0" quotePrefix="1" applyFont="1" applyBorder="1" applyAlignment="1">
      <alignment horizontal="left" vertical="top"/>
    </xf>
    <xf numFmtId="0" fontId="24" fillId="0" borderId="14" xfId="0" applyFont="1" applyBorder="1" applyAlignment="1">
      <alignment horizontal="center" vertical="center" wrapText="1"/>
    </xf>
    <xf numFmtId="0" fontId="21" fillId="0" borderId="14" xfId="0" quotePrefix="1" applyFont="1" applyBorder="1" applyAlignment="1">
      <alignment horizontal="center" vertical="center" wrapText="1"/>
    </xf>
    <xf numFmtId="0" fontId="31" fillId="0" borderId="0" xfId="0" applyFont="1" applyAlignment="1">
      <alignment horizontal="left" vertical="center"/>
    </xf>
    <xf numFmtId="0" fontId="32" fillId="0" borderId="0" xfId="0" applyFont="1" applyAlignment="1">
      <alignment horizontal="left" vertical="center"/>
    </xf>
    <xf numFmtId="0" fontId="27" fillId="0" borderId="0" xfId="0" applyFont="1" applyBorder="1" applyAlignment="1">
      <alignment horizontal="center" vertical="center" wrapText="1" justifyLastLine="1"/>
    </xf>
    <xf numFmtId="0" fontId="30" fillId="0" borderId="0" xfId="0" quotePrefix="1" applyFont="1" applyAlignment="1">
      <alignment horizontal="center" vertical="center"/>
    </xf>
    <xf numFmtId="0" fontId="30" fillId="0" borderId="0" xfId="0" applyFont="1" applyAlignment="1">
      <alignment horizontal="center" vertical="center"/>
    </xf>
    <xf numFmtId="0" fontId="27" fillId="0" borderId="0" xfId="0" quotePrefix="1" applyFont="1" applyAlignment="1">
      <alignment horizontal="left" vertical="center"/>
    </xf>
    <xf numFmtId="0" fontId="27" fillId="0" borderId="0" xfId="0" applyFont="1" applyAlignment="1">
      <alignment horizontal="distributed" vertical="center"/>
    </xf>
    <xf numFmtId="0" fontId="11" fillId="0" borderId="0" xfId="0" applyFont="1" applyAlignment="1">
      <alignment horizontal="distributed" vertical="center"/>
    </xf>
    <xf numFmtId="0" fontId="27" fillId="0" borderId="0" xfId="0" applyFont="1" applyAlignment="1">
      <alignment horizontal="left" vertical="center"/>
    </xf>
    <xf numFmtId="0" fontId="29" fillId="0" borderId="0" xfId="0" applyFont="1" applyBorder="1" applyAlignment="1">
      <alignment vertical="center" wrapText="1"/>
    </xf>
    <xf numFmtId="0" fontId="11" fillId="0" borderId="0" xfId="0" applyFont="1" applyBorder="1" applyAlignment="1">
      <alignment horizontal="distributed" vertical="center" wrapText="1" justifyLastLine="1"/>
    </xf>
    <xf numFmtId="0" fontId="0" fillId="2" borderId="0" xfId="0" applyFill="1" applyAlignment="1">
      <alignment horizontal="left" vertical="center" wrapText="1"/>
    </xf>
    <xf numFmtId="0" fontId="30" fillId="0" borderId="0" xfId="0" quotePrefix="1" applyFont="1" applyBorder="1" applyAlignment="1">
      <alignment horizontal="left" vertical="center"/>
    </xf>
    <xf numFmtId="0" fontId="25" fillId="0" borderId="0" xfId="0" quotePrefix="1" applyFont="1" applyBorder="1" applyAlignment="1">
      <alignment horizontal="left" vertical="center"/>
    </xf>
    <xf numFmtId="0" fontId="27" fillId="0" borderId="0" xfId="0" applyFont="1" applyBorder="1" applyAlignment="1">
      <alignment vertical="center"/>
    </xf>
    <xf numFmtId="0" fontId="11" fillId="0" borderId="0" xfId="0" applyFont="1" applyBorder="1" applyAlignment="1">
      <alignment vertical="center" justifyLastLine="1"/>
    </xf>
    <xf numFmtId="0" fontId="30" fillId="0" borderId="0" xfId="0" applyFont="1" applyBorder="1" applyAlignment="1">
      <alignment vertical="center"/>
    </xf>
    <xf numFmtId="0" fontId="27" fillId="0" borderId="0" xfId="0" quotePrefix="1" applyFont="1" applyFill="1" applyAlignment="1">
      <alignment horizontal="left" vertical="center"/>
    </xf>
    <xf numFmtId="0" fontId="11" fillId="0" borderId="0" xfId="0" applyFont="1" applyFill="1" applyAlignment="1">
      <alignment vertical="center"/>
    </xf>
    <xf numFmtId="0" fontId="11" fillId="0" borderId="0" xfId="0" applyFont="1" applyFill="1" applyAlignment="1">
      <alignment horizontal="left" vertical="center"/>
    </xf>
    <xf numFmtId="0" fontId="11" fillId="0" borderId="0" xfId="0" applyFont="1" applyAlignment="1">
      <alignment horizontal="left" vertical="center"/>
    </xf>
    <xf numFmtId="0" fontId="5" fillId="2" borderId="0" xfId="0" applyFont="1" applyFill="1" applyAlignment="1">
      <alignment horizontal="left" vertical="center"/>
    </xf>
    <xf numFmtId="0" fontId="29" fillId="0" borderId="0" xfId="0" applyFont="1" applyAlignment="1">
      <alignment vertical="center" wrapText="1"/>
    </xf>
    <xf numFmtId="0" fontId="33" fillId="2" borderId="0" xfId="0" applyFont="1" applyFill="1" applyAlignment="1">
      <alignment horizontal="center" vertical="center" wrapText="1"/>
    </xf>
    <xf numFmtId="0" fontId="34" fillId="0" borderId="0" xfId="0" applyFont="1" applyAlignment="1">
      <alignment horizontal="center" vertical="center" wrapText="1"/>
    </xf>
    <xf numFmtId="0" fontId="29" fillId="0" borderId="0" xfId="0" quotePrefix="1" applyFont="1" applyAlignment="1">
      <alignment vertical="top" wrapText="1"/>
    </xf>
    <xf numFmtId="0" fontId="28" fillId="0" borderId="0" xfId="0" applyFont="1" applyBorder="1" applyAlignment="1">
      <alignment vertical="center"/>
    </xf>
    <xf numFmtId="0" fontId="25" fillId="0" borderId="0" xfId="0" applyFont="1" applyBorder="1" applyAlignment="1">
      <alignment horizontal="left" vertical="distributed" wrapText="1"/>
    </xf>
    <xf numFmtId="0" fontId="25" fillId="0" borderId="0" xfId="0" applyFont="1" applyBorder="1" applyAlignment="1">
      <alignment vertical="center" wrapText="1" justifyLastLine="1"/>
    </xf>
    <xf numFmtId="0" fontId="36" fillId="0" borderId="0" xfId="0" quotePrefix="1" applyFont="1" applyAlignment="1">
      <alignment vertical="center"/>
    </xf>
    <xf numFmtId="0" fontId="31" fillId="0" borderId="0" xfId="0" applyFont="1" applyBorder="1" applyAlignment="1">
      <alignment vertical="center"/>
    </xf>
    <xf numFmtId="0" fontId="37" fillId="0" borderId="0" xfId="0" applyFont="1" applyBorder="1" applyAlignment="1">
      <alignment vertical="center"/>
    </xf>
    <xf numFmtId="0" fontId="38" fillId="0" borderId="0" xfId="0" applyFont="1" applyAlignment="1">
      <alignment horizontal="left" vertical="center"/>
    </xf>
    <xf numFmtId="0" fontId="32" fillId="0" borderId="0" xfId="0" applyFont="1" applyBorder="1" applyAlignment="1">
      <alignment horizontal="center" vertical="center"/>
    </xf>
    <xf numFmtId="0" fontId="39" fillId="0" borderId="0" xfId="0" applyFont="1" applyAlignment="1">
      <alignment vertical="center"/>
    </xf>
    <xf numFmtId="0" fontId="40" fillId="0" borderId="0" xfId="0" applyFont="1" applyAlignment="1">
      <alignment vertical="center"/>
    </xf>
    <xf numFmtId="0" fontId="0" fillId="0" borderId="0" xfId="0" applyAlignment="1">
      <alignment vertical="center"/>
    </xf>
    <xf numFmtId="0" fontId="41" fillId="0" borderId="0" xfId="0" applyFont="1" applyAlignment="1">
      <alignment horizontal="center" vertical="center"/>
    </xf>
    <xf numFmtId="0" fontId="44" fillId="0" borderId="8" xfId="0" applyFont="1" applyBorder="1" applyAlignment="1">
      <alignment vertical="center"/>
    </xf>
    <xf numFmtId="0" fontId="44" fillId="0" borderId="4" xfId="0" applyFont="1" applyBorder="1" applyAlignment="1">
      <alignment vertical="center"/>
    </xf>
    <xf numFmtId="0" fontId="44" fillId="0" borderId="9" xfId="0" applyFont="1" applyBorder="1" applyAlignment="1">
      <alignment vertical="center"/>
    </xf>
    <xf numFmtId="0" fontId="45" fillId="0" borderId="0" xfId="0" applyFont="1" applyBorder="1" applyAlignment="1">
      <alignment horizontal="left" vertical="center"/>
    </xf>
    <xf numFmtId="0" fontId="45" fillId="0" borderId="0" xfId="0" applyFont="1" applyBorder="1" applyAlignment="1">
      <alignment vertical="center"/>
    </xf>
    <xf numFmtId="0" fontId="45" fillId="0" borderId="19" xfId="0" applyFont="1" applyBorder="1" applyAlignment="1">
      <alignment vertical="center"/>
    </xf>
    <xf numFmtId="0" fontId="47" fillId="0" borderId="0" xfId="0" applyFont="1" applyBorder="1" applyAlignment="1">
      <alignment horizontal="left" vertical="center"/>
    </xf>
    <xf numFmtId="0" fontId="47" fillId="0" borderId="0" xfId="0" applyFont="1" applyBorder="1" applyAlignment="1">
      <alignment vertical="center"/>
    </xf>
    <xf numFmtId="0" fontId="47" fillId="0" borderId="19" xfId="0" applyFont="1" applyBorder="1" applyAlignment="1">
      <alignment vertical="center"/>
    </xf>
    <xf numFmtId="0" fontId="39" fillId="0" borderId="3" xfId="0" applyFont="1" applyBorder="1" applyAlignment="1">
      <alignment horizontal="left" vertical="center"/>
    </xf>
    <xf numFmtId="0" fontId="39" fillId="0" borderId="3" xfId="0" applyFont="1" applyBorder="1" applyAlignment="1">
      <alignment vertical="center"/>
    </xf>
    <xf numFmtId="0" fontId="39" fillId="0" borderId="11" xfId="0" applyFont="1" applyBorder="1" applyAlignment="1">
      <alignment vertical="center"/>
    </xf>
    <xf numFmtId="0" fontId="40" fillId="0" borderId="20" xfId="0" applyFont="1" applyBorder="1" applyAlignment="1">
      <alignment vertical="center"/>
    </xf>
    <xf numFmtId="0" fontId="40" fillId="0" borderId="0" xfId="0" applyFont="1" applyBorder="1" applyAlignment="1">
      <alignment vertical="center"/>
    </xf>
    <xf numFmtId="0" fontId="40" fillId="0" borderId="19" xfId="0" applyFont="1" applyBorder="1" applyAlignment="1">
      <alignment vertical="center"/>
    </xf>
    <xf numFmtId="0" fontId="39" fillId="0" borderId="0" xfId="0" applyFont="1" applyBorder="1" applyAlignment="1">
      <alignment vertical="center"/>
    </xf>
    <xf numFmtId="0" fontId="51" fillId="0" borderId="0" xfId="0" applyFont="1" applyBorder="1" applyAlignment="1">
      <alignment vertical="center"/>
    </xf>
    <xf numFmtId="0" fontId="52" fillId="0" borderId="0" xfId="0" applyFont="1" applyBorder="1" applyAlignment="1">
      <alignment horizontal="center" vertical="center"/>
    </xf>
    <xf numFmtId="0" fontId="40" fillId="0" borderId="10" xfId="0" applyFont="1" applyBorder="1" applyAlignment="1">
      <alignment vertical="center"/>
    </xf>
    <xf numFmtId="0" fontId="40" fillId="0" borderId="3" xfId="0" applyFont="1" applyBorder="1" applyAlignment="1">
      <alignment vertical="center"/>
    </xf>
    <xf numFmtId="0" fontId="40" fillId="0" borderId="11" xfId="0" applyFont="1" applyBorder="1" applyAlignment="1">
      <alignment vertical="center"/>
    </xf>
    <xf numFmtId="0" fontId="39" fillId="0" borderId="0" xfId="0" applyFont="1" applyBorder="1" applyAlignment="1">
      <alignment horizontal="center" vertical="center"/>
    </xf>
    <xf numFmtId="0" fontId="53" fillId="0" borderId="0" xfId="0" applyFont="1" applyAlignment="1">
      <alignment vertical="center"/>
    </xf>
    <xf numFmtId="0" fontId="54" fillId="0" borderId="0" xfId="0" applyFont="1" applyAlignment="1" applyProtection="1">
      <alignment vertical="center"/>
      <protection hidden="1"/>
    </xf>
    <xf numFmtId="0" fontId="58" fillId="0" borderId="14" xfId="0" applyFont="1" applyBorder="1" applyAlignment="1">
      <alignment horizontal="distributed" vertical="center" wrapText="1" justifyLastLine="1"/>
    </xf>
    <xf numFmtId="0" fontId="60" fillId="0" borderId="0" xfId="0" applyFont="1" applyFill="1" applyAlignment="1">
      <alignment horizontal="center" vertical="center"/>
    </xf>
    <xf numFmtId="0" fontId="60" fillId="0" borderId="0" xfId="0" applyFont="1" applyFill="1" applyAlignment="1">
      <alignment vertical="center"/>
    </xf>
    <xf numFmtId="0" fontId="60" fillId="0" borderId="0" xfId="0" applyFont="1" applyFill="1" applyAlignment="1">
      <alignment horizontal="right" vertical="center"/>
    </xf>
    <xf numFmtId="178" fontId="60" fillId="0" borderId="8" xfId="0" applyNumberFormat="1" applyFont="1" applyFill="1" applyBorder="1" applyAlignment="1">
      <alignment horizontal="center" vertical="center"/>
    </xf>
    <xf numFmtId="178" fontId="60" fillId="0" borderId="4" xfId="0" applyNumberFormat="1" applyFont="1" applyFill="1" applyBorder="1" applyAlignment="1">
      <alignment horizontal="center" vertical="center"/>
    </xf>
    <xf numFmtId="178" fontId="60" fillId="0" borderId="4" xfId="0" applyNumberFormat="1" applyFont="1" applyFill="1" applyBorder="1" applyAlignment="1">
      <alignment vertical="center"/>
    </xf>
    <xf numFmtId="178" fontId="60" fillId="0" borderId="4" xfId="0" applyNumberFormat="1" applyFont="1" applyFill="1" applyBorder="1" applyAlignment="1">
      <alignment horizontal="right" vertical="center"/>
    </xf>
    <xf numFmtId="178" fontId="60" fillId="0" borderId="9" xfId="0" applyNumberFormat="1" applyFont="1" applyFill="1" applyBorder="1" applyAlignment="1">
      <alignment horizontal="right" vertical="center"/>
    </xf>
    <xf numFmtId="178" fontId="60" fillId="0" borderId="12" xfId="0" applyNumberFormat="1" applyFont="1" applyFill="1" applyBorder="1" applyAlignment="1">
      <alignment horizontal="center" vertical="center"/>
    </xf>
    <xf numFmtId="178" fontId="60" fillId="0" borderId="0" xfId="0" applyNumberFormat="1" applyFont="1" applyFill="1" applyAlignment="1">
      <alignment vertical="center"/>
    </xf>
    <xf numFmtId="178" fontId="60" fillId="0" borderId="10" xfId="0" applyNumberFormat="1" applyFont="1" applyFill="1" applyBorder="1" applyAlignment="1">
      <alignment horizontal="center" vertical="center"/>
    </xf>
    <xf numFmtId="178" fontId="60" fillId="0" borderId="3" xfId="0" applyNumberFormat="1" applyFont="1" applyFill="1" applyBorder="1" applyAlignment="1">
      <alignment horizontal="center" vertical="center"/>
    </xf>
    <xf numFmtId="178" fontId="60" fillId="0" borderId="3" xfId="0" applyNumberFormat="1" applyFont="1" applyFill="1" applyBorder="1" applyAlignment="1">
      <alignment vertical="center"/>
    </xf>
    <xf numFmtId="178" fontId="60" fillId="0" borderId="11" xfId="0" applyNumberFormat="1" applyFont="1" applyFill="1" applyBorder="1" applyAlignment="1">
      <alignment horizontal="right" vertical="center"/>
    </xf>
    <xf numFmtId="178" fontId="60" fillId="0" borderId="13" xfId="0" applyNumberFormat="1" applyFont="1" applyFill="1" applyBorder="1" applyAlignment="1">
      <alignment horizontal="distributed" vertical="center" justifyLastLine="1"/>
    </xf>
    <xf numFmtId="49" fontId="60" fillId="0" borderId="5" xfId="0" quotePrefix="1" applyNumberFormat="1" applyFont="1" applyFill="1" applyBorder="1" applyAlignment="1">
      <alignment vertical="center"/>
    </xf>
    <xf numFmtId="38" fontId="60" fillId="0" borderId="7" xfId="2" applyFont="1" applyFill="1" applyBorder="1" applyAlignment="1">
      <alignment horizontal="center" vertical="center"/>
    </xf>
    <xf numFmtId="180" fontId="56" fillId="0" borderId="14" xfId="2" applyNumberFormat="1" applyFont="1" applyFill="1" applyBorder="1" applyAlignment="1">
      <alignment horizontal="right" vertical="center"/>
    </xf>
    <xf numFmtId="49" fontId="60" fillId="0" borderId="5" xfId="2" applyNumberFormat="1" applyFont="1" applyFill="1" applyBorder="1" applyAlignment="1">
      <alignment horizontal="right" vertical="center"/>
    </xf>
    <xf numFmtId="38" fontId="60" fillId="0" borderId="6" xfId="2" applyFont="1" applyFill="1" applyBorder="1" applyAlignment="1">
      <alignment horizontal="right" vertical="center"/>
    </xf>
    <xf numFmtId="38" fontId="60" fillId="0" borderId="0" xfId="2" applyFont="1" applyFill="1" applyAlignment="1">
      <alignment vertical="center"/>
    </xf>
    <xf numFmtId="49" fontId="60" fillId="0" borderId="5" xfId="2" quotePrefix="1" applyNumberFormat="1" applyFont="1" applyFill="1" applyBorder="1" applyAlignment="1">
      <alignment horizontal="right" vertical="center"/>
    </xf>
    <xf numFmtId="38" fontId="60" fillId="0" borderId="6" xfId="2" quotePrefix="1" applyFont="1" applyFill="1" applyBorder="1" applyAlignment="1">
      <alignment horizontal="right" vertical="center"/>
    </xf>
    <xf numFmtId="49" fontId="60" fillId="0" borderId="6" xfId="2" applyNumberFormat="1" applyFont="1" applyFill="1" applyBorder="1" applyAlignment="1">
      <alignment horizontal="center" vertical="center"/>
    </xf>
    <xf numFmtId="49" fontId="60" fillId="0" borderId="8" xfId="2" quotePrefix="1" applyNumberFormat="1" applyFont="1" applyFill="1" applyBorder="1" applyAlignment="1">
      <alignment horizontal="right" vertical="center"/>
    </xf>
    <xf numFmtId="38" fontId="60" fillId="0" borderId="4" xfId="2" quotePrefix="1" applyFont="1" applyFill="1" applyBorder="1" applyAlignment="1">
      <alignment horizontal="right" vertical="center"/>
    </xf>
    <xf numFmtId="49" fontId="60" fillId="0" borderId="4" xfId="2" applyNumberFormat="1" applyFont="1" applyFill="1" applyBorder="1" applyAlignment="1">
      <alignment horizontal="center" vertical="center"/>
    </xf>
    <xf numFmtId="49" fontId="60" fillId="0" borderId="5" xfId="2" applyNumberFormat="1" applyFont="1" applyFill="1" applyBorder="1" applyAlignment="1">
      <alignment vertical="center"/>
    </xf>
    <xf numFmtId="38" fontId="60" fillId="0" borderId="6" xfId="2" applyFont="1" applyFill="1" applyBorder="1" applyAlignment="1">
      <alignment vertical="center"/>
    </xf>
    <xf numFmtId="49" fontId="60" fillId="0" borderId="5" xfId="0" applyNumberFormat="1" applyFont="1" applyFill="1" applyBorder="1" applyAlignment="1">
      <alignment vertical="center"/>
    </xf>
    <xf numFmtId="49" fontId="60" fillId="0" borderId="10" xfId="2" quotePrefix="1" applyNumberFormat="1" applyFont="1" applyFill="1" applyBorder="1" applyAlignment="1">
      <alignment horizontal="right" vertical="center"/>
    </xf>
    <xf numFmtId="38" fontId="60" fillId="0" borderId="3" xfId="2" quotePrefix="1" applyFont="1" applyFill="1" applyBorder="1" applyAlignment="1">
      <alignment horizontal="right" vertical="center"/>
    </xf>
    <xf numFmtId="38" fontId="60" fillId="0" borderId="3" xfId="2" applyFont="1" applyFill="1" applyBorder="1" applyAlignment="1">
      <alignment horizontal="center" vertical="center"/>
    </xf>
    <xf numFmtId="38" fontId="60" fillId="0" borderId="11" xfId="2" applyFont="1" applyFill="1" applyBorder="1" applyAlignment="1">
      <alignment horizontal="distributed" vertical="center"/>
    </xf>
    <xf numFmtId="49" fontId="60" fillId="0" borderId="10" xfId="2" applyNumberFormat="1" applyFont="1" applyFill="1" applyBorder="1" applyAlignment="1">
      <alignment vertical="center"/>
    </xf>
    <xf numFmtId="38" fontId="60" fillId="0" borderId="3" xfId="2" applyFont="1" applyFill="1" applyBorder="1" applyAlignment="1">
      <alignment vertical="center"/>
    </xf>
    <xf numFmtId="49" fontId="60" fillId="0" borderId="3" xfId="2" applyNumberFormat="1" applyFont="1" applyFill="1" applyBorder="1" applyAlignment="1">
      <alignment horizontal="right" vertical="center"/>
    </xf>
    <xf numFmtId="38" fontId="60" fillId="0" borderId="11" xfId="2" applyFont="1" applyFill="1" applyBorder="1" applyAlignment="1">
      <alignment vertical="center"/>
    </xf>
    <xf numFmtId="0" fontId="60" fillId="0" borderId="5" xfId="0" applyFont="1" applyFill="1" applyBorder="1" applyAlignment="1">
      <alignment horizontal="center" vertical="center"/>
    </xf>
    <xf numFmtId="49" fontId="60" fillId="0" borderId="6" xfId="2" applyNumberFormat="1" applyFont="1" applyFill="1" applyBorder="1" applyAlignment="1">
      <alignment vertical="center"/>
    </xf>
    <xf numFmtId="38" fontId="60" fillId="0" borderId="6" xfId="2" quotePrefix="1" applyFont="1" applyFill="1" applyBorder="1" applyAlignment="1">
      <alignment vertical="center"/>
    </xf>
    <xf numFmtId="38" fontId="60" fillId="0" borderId="6" xfId="2" applyFont="1" applyFill="1" applyBorder="1" applyAlignment="1">
      <alignment horizontal="distributed" vertical="center"/>
    </xf>
    <xf numFmtId="38" fontId="56" fillId="0" borderId="14" xfId="2" applyFont="1" applyFill="1" applyBorder="1" applyAlignment="1" applyProtection="1">
      <alignment horizontal="right" vertical="center"/>
    </xf>
    <xf numFmtId="38" fontId="60" fillId="0" borderId="4" xfId="2" quotePrefix="1" applyFont="1" applyFill="1" applyBorder="1" applyAlignment="1">
      <alignment vertical="center"/>
    </xf>
    <xf numFmtId="38" fontId="60" fillId="0" borderId="9" xfId="2" applyFont="1" applyFill="1" applyBorder="1" applyAlignment="1">
      <alignment horizontal="center" vertical="center"/>
    </xf>
    <xf numFmtId="180" fontId="56" fillId="0" borderId="12" xfId="2" applyNumberFormat="1" applyFont="1" applyFill="1" applyBorder="1" applyAlignment="1">
      <alignment horizontal="right" vertical="center"/>
    </xf>
    <xf numFmtId="49" fontId="60" fillId="0" borderId="4" xfId="2" applyNumberFormat="1" applyFont="1" applyFill="1" applyBorder="1" applyAlignment="1">
      <alignment horizontal="right" vertical="center"/>
    </xf>
    <xf numFmtId="38" fontId="60" fillId="0" borderId="4" xfId="2" applyFont="1" applyFill="1" applyBorder="1" applyAlignment="1">
      <alignment horizontal="right" vertical="center"/>
    </xf>
    <xf numFmtId="49" fontId="60" fillId="0" borderId="10" xfId="2" applyNumberFormat="1" applyFont="1" applyFill="1" applyBorder="1" applyAlignment="1">
      <alignment horizontal="right" vertical="center"/>
    </xf>
    <xf numFmtId="38" fontId="60" fillId="0" borderId="11" xfId="2" applyFont="1" applyFill="1" applyBorder="1" applyAlignment="1">
      <alignment horizontal="right" vertical="center"/>
    </xf>
    <xf numFmtId="38" fontId="60" fillId="0" borderId="3" xfId="2" applyFont="1" applyFill="1" applyBorder="1" applyAlignment="1">
      <alignment horizontal="right" vertical="center"/>
    </xf>
    <xf numFmtId="0" fontId="60" fillId="0" borderId="3" xfId="0" applyFont="1" applyFill="1" applyBorder="1" applyAlignment="1">
      <alignment horizontal="center" vertical="center" textRotation="255"/>
    </xf>
    <xf numFmtId="0" fontId="60" fillId="0" borderId="4" xfId="0" applyFont="1" applyFill="1" applyBorder="1" applyAlignment="1">
      <alignment horizontal="center" vertical="center" textRotation="255"/>
    </xf>
    <xf numFmtId="49" fontId="60" fillId="0" borderId="4" xfId="2" applyNumberFormat="1" applyFont="1" applyFill="1" applyBorder="1" applyAlignment="1">
      <alignment vertical="center"/>
    </xf>
    <xf numFmtId="38" fontId="60" fillId="0" borderId="4" xfId="2" applyFont="1" applyFill="1" applyBorder="1" applyAlignment="1">
      <alignment horizontal="distributed" vertical="center"/>
    </xf>
    <xf numFmtId="38" fontId="60" fillId="0" borderId="4" xfId="2" applyFont="1" applyFill="1" applyBorder="1" applyAlignment="1">
      <alignment horizontal="center" vertical="center"/>
    </xf>
    <xf numFmtId="180" fontId="56" fillId="0" borderId="4" xfId="2" applyNumberFormat="1" applyFont="1" applyFill="1" applyBorder="1" applyAlignment="1">
      <alignment horizontal="right" vertical="center"/>
    </xf>
    <xf numFmtId="0" fontId="60" fillId="0" borderId="0" xfId="0" applyFont="1" applyFill="1" applyBorder="1" applyAlignment="1">
      <alignment horizontal="center" vertical="center" textRotation="255"/>
    </xf>
    <xf numFmtId="49" fontId="60" fillId="0" borderId="0" xfId="2" applyNumberFormat="1" applyFont="1" applyFill="1" applyBorder="1" applyAlignment="1">
      <alignment vertical="center"/>
    </xf>
    <xf numFmtId="38" fontId="60" fillId="0" borderId="0" xfId="2" quotePrefix="1" applyFont="1" applyFill="1" applyBorder="1" applyAlignment="1">
      <alignment vertical="center"/>
    </xf>
    <xf numFmtId="38" fontId="60" fillId="0" borderId="0" xfId="2" applyFont="1" applyFill="1" applyBorder="1" applyAlignment="1">
      <alignment horizontal="distributed" vertical="center"/>
    </xf>
    <xf numFmtId="38" fontId="60" fillId="0" borderId="0" xfId="2" applyFont="1" applyFill="1" applyBorder="1" applyAlignment="1">
      <alignment horizontal="center" vertical="center"/>
    </xf>
    <xf numFmtId="180" fontId="56" fillId="0" borderId="0" xfId="2" applyNumberFormat="1" applyFont="1" applyFill="1" applyBorder="1" applyAlignment="1">
      <alignment horizontal="right" vertical="center"/>
    </xf>
    <xf numFmtId="0" fontId="60" fillId="0" borderId="10" xfId="0" quotePrefix="1" applyFont="1" applyFill="1" applyBorder="1" applyAlignment="1">
      <alignment horizontal="center" vertical="distributed"/>
    </xf>
    <xf numFmtId="0" fontId="60" fillId="0" borderId="3" xfId="0" quotePrefix="1" applyFont="1" applyFill="1" applyBorder="1" applyAlignment="1">
      <alignment horizontal="center" vertical="distributed"/>
    </xf>
    <xf numFmtId="38" fontId="60" fillId="0" borderId="3" xfId="2" applyFont="1" applyFill="1" applyBorder="1" applyAlignment="1">
      <alignment horizontal="distributed" vertical="center"/>
    </xf>
    <xf numFmtId="38" fontId="60" fillId="0" borderId="11" xfId="2" applyFont="1" applyFill="1" applyBorder="1" applyAlignment="1">
      <alignment horizontal="center" vertical="center"/>
    </xf>
    <xf numFmtId="180" fontId="60" fillId="0" borderId="30" xfId="2" applyNumberFormat="1" applyFont="1" applyFill="1" applyBorder="1" applyAlignment="1">
      <alignment horizontal="right" vertical="center"/>
    </xf>
    <xf numFmtId="0" fontId="60" fillId="0" borderId="5" xfId="0" quotePrefix="1" applyFont="1" applyFill="1" applyBorder="1" applyAlignment="1">
      <alignment horizontal="center" vertical="distributed"/>
    </xf>
    <xf numFmtId="0" fontId="60" fillId="0" borderId="6" xfId="0" quotePrefix="1" applyFont="1" applyFill="1" applyBorder="1" applyAlignment="1">
      <alignment horizontal="center" vertical="distributed"/>
    </xf>
    <xf numFmtId="0" fontId="60" fillId="0" borderId="6" xfId="0" applyFont="1" applyFill="1" applyBorder="1" applyAlignment="1">
      <alignment horizontal="distributed" vertical="center"/>
    </xf>
    <xf numFmtId="38" fontId="60" fillId="0" borderId="0" xfId="2" applyFont="1" applyFill="1" applyBorder="1" applyAlignment="1">
      <alignment vertical="center"/>
    </xf>
    <xf numFmtId="0" fontId="60" fillId="0" borderId="4" xfId="0" quotePrefix="1" applyFont="1" applyFill="1" applyBorder="1" applyAlignment="1">
      <alignment horizontal="center" vertical="center"/>
    </xf>
    <xf numFmtId="0" fontId="60" fillId="0" borderId="3" xfId="0" applyFont="1" applyFill="1" applyBorder="1" applyAlignment="1">
      <alignment horizontal="center" vertical="center"/>
    </xf>
    <xf numFmtId="38" fontId="60" fillId="0" borderId="0" xfId="2" quotePrefix="1" applyFont="1" applyFill="1" applyBorder="1" applyAlignment="1">
      <alignment horizontal="center" vertical="center"/>
    </xf>
    <xf numFmtId="0" fontId="60" fillId="0" borderId="0" xfId="0" applyFont="1" applyFill="1" applyBorder="1" applyAlignment="1">
      <alignment horizontal="distributed" vertical="center"/>
    </xf>
    <xf numFmtId="0" fontId="60" fillId="0" borderId="3" xfId="0" applyFont="1" applyFill="1" applyBorder="1" applyAlignment="1">
      <alignment horizontal="distributed" vertical="center"/>
    </xf>
    <xf numFmtId="38" fontId="60" fillId="0" borderId="6" xfId="2" applyFont="1" applyFill="1" applyBorder="1" applyAlignment="1">
      <alignment horizontal="center" vertical="center"/>
    </xf>
    <xf numFmtId="38" fontId="60" fillId="0" borderId="4" xfId="2" quotePrefix="1" applyFont="1" applyFill="1" applyBorder="1" applyAlignment="1">
      <alignment horizontal="center" vertical="center"/>
    </xf>
    <xf numFmtId="0" fontId="60" fillId="0" borderId="20" xfId="0" quotePrefix="1" applyFont="1" applyFill="1" applyBorder="1" applyAlignment="1">
      <alignment horizontal="center" vertical="distributed"/>
    </xf>
    <xf numFmtId="0" fontId="60" fillId="0" borderId="0" xfId="0" quotePrefix="1" applyFont="1" applyFill="1" applyBorder="1" applyAlignment="1">
      <alignment horizontal="center" vertical="distributed"/>
    </xf>
    <xf numFmtId="0" fontId="60" fillId="0" borderId="7" xfId="0" applyFont="1" applyFill="1" applyBorder="1" applyAlignment="1">
      <alignment horizontal="center" vertical="center"/>
    </xf>
    <xf numFmtId="180" fontId="56" fillId="0" borderId="14" xfId="0" applyNumberFormat="1" applyFont="1" applyFill="1" applyBorder="1" applyAlignment="1">
      <alignment horizontal="right" vertical="center"/>
    </xf>
    <xf numFmtId="0" fontId="60" fillId="0" borderId="5" xfId="0" applyFont="1" applyFill="1" applyBorder="1" applyAlignment="1">
      <alignment horizontal="center" vertical="distributed"/>
    </xf>
    <xf numFmtId="0" fontId="60" fillId="0" borderId="6" xfId="0" applyFont="1" applyFill="1" applyBorder="1" applyAlignment="1">
      <alignment horizontal="center" vertical="distributed"/>
    </xf>
    <xf numFmtId="0" fontId="60" fillId="0" borderId="8" xfId="0" applyFont="1" applyFill="1" applyBorder="1" applyAlignment="1">
      <alignment horizontal="center" vertical="distributed"/>
    </xf>
    <xf numFmtId="0" fontId="60" fillId="0" borderId="4" xfId="0" applyFont="1" applyFill="1" applyBorder="1" applyAlignment="1">
      <alignment horizontal="center" vertical="distributed"/>
    </xf>
    <xf numFmtId="0" fontId="60" fillId="0" borderId="4" xfId="0" applyFont="1" applyFill="1" applyBorder="1" applyAlignment="1">
      <alignment vertical="center"/>
    </xf>
    <xf numFmtId="0" fontId="60" fillId="0" borderId="9" xfId="0" applyFont="1" applyFill="1" applyBorder="1" applyAlignment="1">
      <alignment horizontal="center" vertical="center"/>
    </xf>
    <xf numFmtId="0" fontId="60" fillId="0" borderId="5" xfId="0" applyFont="1" applyFill="1" applyBorder="1" applyAlignment="1">
      <alignment vertical="center" wrapText="1" shrinkToFit="1"/>
    </xf>
    <xf numFmtId="0" fontId="60" fillId="0" borderId="6" xfId="0" applyFont="1" applyFill="1" applyBorder="1" applyAlignment="1">
      <alignment vertical="center" shrinkToFit="1"/>
    </xf>
    <xf numFmtId="0" fontId="60" fillId="0" borderId="6" xfId="0" applyFont="1" applyFill="1" applyBorder="1" applyAlignment="1">
      <alignment horizontal="right" vertical="center"/>
    </xf>
    <xf numFmtId="0" fontId="60" fillId="0" borderId="10" xfId="0" applyFont="1" applyFill="1" applyBorder="1" applyAlignment="1">
      <alignment vertical="center" wrapText="1" shrinkToFit="1"/>
    </xf>
    <xf numFmtId="0" fontId="60" fillId="0" borderId="3" xfId="0" applyFont="1" applyFill="1" applyBorder="1" applyAlignment="1">
      <alignment vertical="center" shrinkToFit="1"/>
    </xf>
    <xf numFmtId="0" fontId="60" fillId="0" borderId="3" xfId="0" applyFont="1" applyFill="1" applyBorder="1" applyAlignment="1">
      <alignment horizontal="right" vertical="center"/>
    </xf>
    <xf numFmtId="0" fontId="60" fillId="0" borderId="11" xfId="0" applyFont="1" applyFill="1" applyBorder="1" applyAlignment="1">
      <alignment horizontal="center" vertical="center"/>
    </xf>
    <xf numFmtId="0" fontId="60" fillId="0" borderId="0" xfId="0" applyFont="1" applyFill="1" applyAlignment="1">
      <alignment horizontal="left" vertical="center"/>
    </xf>
    <xf numFmtId="178" fontId="60" fillId="0" borderId="8" xfId="0" applyNumberFormat="1" applyFont="1" applyFill="1" applyBorder="1" applyAlignment="1">
      <alignment vertical="center"/>
    </xf>
    <xf numFmtId="178" fontId="60" fillId="0" borderId="4" xfId="0" applyNumberFormat="1" applyFont="1" applyFill="1" applyBorder="1" applyAlignment="1">
      <alignment horizontal="left" vertical="center"/>
    </xf>
    <xf numFmtId="0" fontId="60" fillId="0" borderId="9" xfId="0" applyFont="1" applyFill="1" applyBorder="1" applyAlignment="1">
      <alignment vertical="center"/>
    </xf>
    <xf numFmtId="178" fontId="60" fillId="0" borderId="10" xfId="0" applyNumberFormat="1" applyFont="1" applyFill="1" applyBorder="1" applyAlignment="1">
      <alignment vertical="center"/>
    </xf>
    <xf numFmtId="178" fontId="60" fillId="0" borderId="3" xfId="0" applyNumberFormat="1" applyFont="1" applyFill="1" applyBorder="1" applyAlignment="1">
      <alignment horizontal="right" vertical="center"/>
    </xf>
    <xf numFmtId="0" fontId="60" fillId="0" borderId="11" xfId="0" applyFont="1" applyFill="1" applyBorder="1" applyAlignment="1">
      <alignment vertical="center"/>
    </xf>
    <xf numFmtId="0" fontId="60" fillId="0" borderId="8" xfId="0" applyFont="1" applyFill="1" applyBorder="1" applyAlignment="1">
      <alignment vertical="center"/>
    </xf>
    <xf numFmtId="0" fontId="60" fillId="0" borderId="6" xfId="0" applyFont="1" applyFill="1" applyBorder="1" applyAlignment="1">
      <alignment vertical="center"/>
    </xf>
    <xf numFmtId="0" fontId="60" fillId="0" borderId="7" xfId="0" applyFont="1" applyFill="1" applyBorder="1" applyAlignment="1">
      <alignment vertical="center"/>
    </xf>
    <xf numFmtId="180" fontId="60" fillId="0" borderId="13" xfId="0" applyNumberFormat="1" applyFont="1" applyFill="1" applyBorder="1" applyAlignment="1">
      <alignment horizontal="right" vertical="center" justifyLastLine="1"/>
    </xf>
    <xf numFmtId="0" fontId="60" fillId="0" borderId="20" xfId="0" applyFont="1" applyFill="1" applyBorder="1" applyAlignment="1">
      <alignment vertical="center"/>
    </xf>
    <xf numFmtId="0" fontId="60" fillId="0" borderId="0" xfId="0" applyFont="1" applyFill="1" applyBorder="1" applyAlignment="1">
      <alignment vertical="center"/>
    </xf>
    <xf numFmtId="0" fontId="60" fillId="0" borderId="0" xfId="0" applyFont="1" applyFill="1" applyBorder="1" applyAlignment="1">
      <alignment horizontal="left" vertical="center"/>
    </xf>
    <xf numFmtId="0" fontId="60" fillId="0" borderId="19" xfId="0" applyFont="1" applyFill="1" applyBorder="1" applyAlignment="1">
      <alignment vertical="center"/>
    </xf>
    <xf numFmtId="0" fontId="60" fillId="0" borderId="10" xfId="0" applyFont="1" applyFill="1" applyBorder="1" applyAlignment="1">
      <alignment vertical="center"/>
    </xf>
    <xf numFmtId="0" fontId="60" fillId="0" borderId="3" xfId="0" applyFont="1" applyFill="1" applyBorder="1" applyAlignment="1">
      <alignment vertical="center"/>
    </xf>
    <xf numFmtId="180" fontId="60" fillId="0" borderId="14" xfId="2" applyNumberFormat="1" applyFont="1" applyFill="1" applyBorder="1" applyAlignment="1">
      <alignment horizontal="right" vertical="center"/>
    </xf>
    <xf numFmtId="0" fontId="60" fillId="0" borderId="3" xfId="0" applyFont="1" applyFill="1" applyBorder="1" applyAlignment="1">
      <alignment horizontal="left" vertical="center"/>
    </xf>
    <xf numFmtId="0" fontId="60" fillId="0" borderId="5" xfId="0" applyFont="1" applyFill="1" applyBorder="1" applyAlignment="1">
      <alignment vertical="center"/>
    </xf>
    <xf numFmtId="0" fontId="60" fillId="0" borderId="4" xfId="0" applyFont="1" applyFill="1" applyBorder="1" applyAlignment="1">
      <alignment horizontal="distributed" vertical="center"/>
    </xf>
    <xf numFmtId="0" fontId="60" fillId="0" borderId="4" xfId="0" applyFont="1" applyFill="1" applyBorder="1" applyAlignment="1">
      <alignment horizontal="right" vertical="center"/>
    </xf>
    <xf numFmtId="180" fontId="60" fillId="0" borderId="4" xfId="0" applyNumberFormat="1" applyFont="1" applyFill="1" applyBorder="1" applyAlignment="1">
      <alignment horizontal="right" vertical="center" justifyLastLine="1"/>
    </xf>
    <xf numFmtId="0" fontId="60" fillId="0" borderId="0" xfId="0" applyFont="1" applyFill="1" applyBorder="1" applyAlignment="1">
      <alignment horizontal="right" vertical="center"/>
    </xf>
    <xf numFmtId="180" fontId="60" fillId="0" borderId="0" xfId="0" applyNumberFormat="1" applyFont="1" applyFill="1" applyBorder="1" applyAlignment="1">
      <alignment horizontal="right" vertical="center" justifyLastLine="1"/>
    </xf>
    <xf numFmtId="180" fontId="60" fillId="0" borderId="14" xfId="0" applyNumberFormat="1" applyFont="1" applyFill="1" applyBorder="1" applyAlignment="1">
      <alignment horizontal="right" vertical="center"/>
    </xf>
    <xf numFmtId="180" fontId="60" fillId="0" borderId="12" xfId="0" applyNumberFormat="1" applyFont="1" applyFill="1" applyBorder="1" applyAlignment="1">
      <alignment horizontal="right" vertical="center"/>
    </xf>
    <xf numFmtId="180" fontId="60" fillId="0" borderId="13" xfId="0" applyNumberFormat="1" applyFont="1" applyFill="1" applyBorder="1" applyAlignment="1">
      <alignment horizontal="right" vertical="center"/>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15" xfId="0" applyFont="1" applyBorder="1" applyAlignment="1">
      <alignment horizontal="center" vertical="center"/>
    </xf>
    <xf numFmtId="0" fontId="14" fillId="0" borderId="7" xfId="0" applyFont="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4" fillId="0" borderId="8" xfId="0" applyFont="1" applyBorder="1" applyAlignment="1">
      <alignment vertical="center" justifyLastLine="1"/>
    </xf>
    <xf numFmtId="0" fontId="14" fillId="0" borderId="31" xfId="0" applyFont="1" applyBorder="1" applyAlignment="1">
      <alignment horizontal="center" vertical="center"/>
    </xf>
    <xf numFmtId="0" fontId="14" fillId="0" borderId="9" xfId="0" applyFont="1" applyBorder="1" applyAlignment="1">
      <alignment horizontal="center" vertical="center"/>
    </xf>
    <xf numFmtId="0" fontId="14" fillId="0" borderId="8" xfId="0" applyFont="1" applyBorder="1" applyAlignment="1">
      <alignment horizontal="center" vertical="center"/>
    </xf>
    <xf numFmtId="0" fontId="14" fillId="0" borderId="4" xfId="0" applyFont="1" applyBorder="1" applyAlignment="1">
      <alignment horizontal="center" vertical="center"/>
    </xf>
    <xf numFmtId="0" fontId="15" fillId="0" borderId="9" xfId="0" applyFont="1" applyBorder="1" applyAlignment="1">
      <alignment horizontal="left" vertical="center"/>
    </xf>
    <xf numFmtId="0" fontId="14" fillId="0" borderId="10" xfId="0" applyFont="1" applyBorder="1" applyAlignment="1">
      <alignment horizontal="center" vertical="center"/>
    </xf>
    <xf numFmtId="0" fontId="15" fillId="0" borderId="3"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35" xfId="0" applyFont="1" applyBorder="1" applyAlignment="1">
      <alignment horizontal="left" vertical="center"/>
    </xf>
    <xf numFmtId="38" fontId="14" fillId="0" borderId="34" xfId="1" applyFont="1" applyBorder="1" applyAlignment="1">
      <alignment horizontal="center" vertical="center"/>
    </xf>
    <xf numFmtId="0" fontId="14" fillId="0" borderId="35" xfId="0" applyFont="1" applyBorder="1" applyAlignment="1">
      <alignment horizontal="center" vertical="center"/>
    </xf>
    <xf numFmtId="0" fontId="14" fillId="0" borderId="36" xfId="0" applyFont="1" applyBorder="1" applyAlignment="1">
      <alignment horizontal="center" vertical="center"/>
    </xf>
    <xf numFmtId="0" fontId="15" fillId="0" borderId="34" xfId="0" applyFont="1" applyBorder="1" applyAlignment="1">
      <alignment horizontal="left" vertical="center"/>
    </xf>
    <xf numFmtId="0" fontId="14" fillId="0" borderId="37" xfId="0" applyFont="1" applyBorder="1" applyAlignment="1">
      <alignment horizontal="center" vertical="center"/>
    </xf>
    <xf numFmtId="0" fontId="14" fillId="0" borderId="24" xfId="0" applyFont="1" applyBorder="1" applyAlignment="1">
      <alignment horizontal="left" vertical="center"/>
    </xf>
    <xf numFmtId="0" fontId="15" fillId="0" borderId="22" xfId="0" applyFont="1" applyBorder="1" applyAlignment="1">
      <alignment horizontal="left" vertical="center"/>
    </xf>
    <xf numFmtId="38" fontId="14" fillId="0" borderId="24" xfId="1" applyFont="1" applyBorder="1" applyAlignment="1">
      <alignment horizontal="center" vertical="center"/>
    </xf>
    <xf numFmtId="0" fontId="14" fillId="0" borderId="22" xfId="0" applyFont="1" applyBorder="1" applyAlignment="1">
      <alignment horizontal="center" vertical="center" wrapText="1"/>
    </xf>
    <xf numFmtId="0" fontId="14" fillId="0" borderId="23" xfId="0" applyFont="1" applyBorder="1" applyAlignment="1">
      <alignment horizontal="center" vertical="center" wrapText="1"/>
    </xf>
    <xf numFmtId="0" fontId="15" fillId="0" borderId="24" xfId="0" applyFont="1" applyBorder="1" applyAlignment="1">
      <alignment horizontal="left" vertical="center"/>
    </xf>
    <xf numFmtId="0" fontId="4" fillId="0" borderId="0" xfId="0" applyFont="1" applyBorder="1" applyAlignment="1">
      <alignment horizontal="center" vertical="center"/>
    </xf>
    <xf numFmtId="0" fontId="5" fillId="0" borderId="0" xfId="0" applyFont="1" applyBorder="1" applyAlignment="1">
      <alignment horizontal="center" vertical="center"/>
    </xf>
    <xf numFmtId="0" fontId="6" fillId="0" borderId="1" xfId="0" applyFont="1" applyBorder="1" applyAlignment="1">
      <alignment horizontal="center" vertical="center"/>
    </xf>
    <xf numFmtId="0" fontId="8" fillId="0" borderId="2" xfId="0" applyFont="1" applyBorder="1" applyAlignment="1">
      <alignment horizontal="center" vertical="center"/>
    </xf>
    <xf numFmtId="0" fontId="9" fillId="0" borderId="0" xfId="0" applyFont="1" applyAlignment="1">
      <alignment horizontal="center" vertical="center"/>
    </xf>
    <xf numFmtId="0" fontId="10" fillId="0" borderId="0" xfId="0" applyFont="1" applyAlignment="1">
      <alignment horizontal="center" vertical="center"/>
    </xf>
    <xf numFmtId="0" fontId="11" fillId="0" borderId="3" xfId="0" applyFont="1" applyBorder="1" applyAlignment="1">
      <alignment horizontal="distributed" vertical="distributed"/>
    </xf>
    <xf numFmtId="0" fontId="12" fillId="0" borderId="3" xfId="0" applyFont="1" applyBorder="1" applyAlignment="1">
      <alignment horizontal="left" vertical="distributed"/>
    </xf>
    <xf numFmtId="0" fontId="4" fillId="0" borderId="0" xfId="0" applyFont="1" applyBorder="1" applyAlignment="1">
      <alignment horizontal="distributed" vertical="center" wrapText="1" indent="1"/>
    </xf>
    <xf numFmtId="0" fontId="15" fillId="0" borderId="0" xfId="0" applyFont="1" applyBorder="1" applyAlignment="1">
      <alignment horizontal="left" vertical="center" wrapText="1"/>
    </xf>
    <xf numFmtId="0" fontId="4" fillId="0" borderId="8" xfId="0" applyFont="1" applyBorder="1" applyAlignment="1">
      <alignment horizontal="distributed" vertical="center" wrapText="1" indent="1"/>
    </xf>
    <xf numFmtId="0" fontId="4" fillId="0" borderId="4" xfId="0" applyFont="1" applyBorder="1" applyAlignment="1">
      <alignment horizontal="distributed" vertical="center" wrapText="1" indent="1"/>
    </xf>
    <xf numFmtId="0" fontId="4" fillId="0" borderId="9" xfId="0" applyFont="1" applyBorder="1" applyAlignment="1">
      <alignment horizontal="distributed" vertical="center" wrapText="1" indent="1"/>
    </xf>
    <xf numFmtId="0" fontId="4" fillId="0" borderId="10" xfId="0" applyFont="1" applyBorder="1" applyAlignment="1">
      <alignment horizontal="distributed" vertical="center" wrapText="1" indent="1"/>
    </xf>
    <xf numFmtId="0" fontId="4" fillId="0" borderId="3" xfId="0" applyFont="1" applyBorder="1" applyAlignment="1">
      <alignment horizontal="distributed" vertical="center" wrapText="1" indent="1"/>
    </xf>
    <xf numFmtId="0" fontId="4" fillId="0" borderId="11" xfId="0" applyFont="1" applyBorder="1" applyAlignment="1">
      <alignment horizontal="distributed" vertical="center" wrapText="1" indent="1"/>
    </xf>
    <xf numFmtId="0" fontId="14" fillId="0" borderId="8" xfId="0" applyFont="1" applyBorder="1" applyAlignment="1">
      <alignment horizontal="left" vertical="center" wrapText="1"/>
    </xf>
    <xf numFmtId="0" fontId="14" fillId="0" borderId="4" xfId="0" applyFont="1" applyBorder="1" applyAlignment="1">
      <alignment horizontal="left" vertical="center" wrapText="1"/>
    </xf>
    <xf numFmtId="0" fontId="14" fillId="0" borderId="9" xfId="0" applyFont="1" applyBorder="1" applyAlignment="1">
      <alignment horizontal="left" vertical="center" wrapText="1"/>
    </xf>
    <xf numFmtId="0" fontId="14" fillId="0" borderId="10" xfId="0" applyFont="1" applyBorder="1" applyAlignment="1">
      <alignment horizontal="left" vertical="center" wrapText="1"/>
    </xf>
    <xf numFmtId="0" fontId="14" fillId="0" borderId="3" xfId="0" applyFont="1" applyBorder="1" applyAlignment="1">
      <alignment horizontal="left" vertical="center" wrapText="1"/>
    </xf>
    <xf numFmtId="0" fontId="14" fillId="0" borderId="11" xfId="0" applyFont="1" applyBorder="1" applyAlignment="1">
      <alignment horizontal="left" vertical="center" wrapText="1"/>
    </xf>
    <xf numFmtId="0" fontId="4" fillId="0" borderId="5" xfId="0" applyFont="1" applyBorder="1" applyAlignment="1">
      <alignment horizontal="distributed" vertical="center" wrapText="1" indent="1"/>
    </xf>
    <xf numFmtId="0" fontId="5" fillId="0" borderId="6" xfId="0" applyFont="1" applyBorder="1" applyAlignment="1">
      <alignment horizontal="distributed" vertical="center" wrapText="1" indent="1"/>
    </xf>
    <xf numFmtId="0" fontId="5" fillId="0" borderId="7" xfId="0" applyFont="1" applyBorder="1" applyAlignment="1">
      <alignment horizontal="distributed" vertical="center" wrapText="1" indent="1"/>
    </xf>
    <xf numFmtId="38" fontId="14" fillId="0" borderId="5" xfId="1" applyFont="1" applyBorder="1" applyAlignment="1">
      <alignment horizontal="center" vertical="center" wrapText="1"/>
    </xf>
    <xf numFmtId="38" fontId="14" fillId="0" borderId="6" xfId="1" applyFont="1" applyBorder="1" applyAlignment="1">
      <alignment horizontal="center"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5" fillId="0" borderId="3" xfId="0" applyFont="1" applyBorder="1" applyAlignment="1">
      <alignment horizontal="distributed" vertical="distributed"/>
    </xf>
    <xf numFmtId="0" fontId="14" fillId="0" borderId="3" xfId="0" applyFont="1" applyBorder="1" applyAlignment="1">
      <alignment horizontal="center" vertical="center"/>
    </xf>
    <xf numFmtId="0" fontId="4" fillId="0" borderId="0" xfId="0" applyFont="1" applyAlignment="1">
      <alignment horizontal="left" vertical="center"/>
    </xf>
    <xf numFmtId="0" fontId="4" fillId="0" borderId="6" xfId="0" applyFont="1" applyBorder="1" applyAlignment="1">
      <alignment horizontal="distributed" vertical="center" wrapText="1" indent="1"/>
    </xf>
    <xf numFmtId="0" fontId="4" fillId="0" borderId="7" xfId="0" applyFont="1" applyBorder="1" applyAlignment="1">
      <alignment horizontal="distributed" vertical="center" wrapText="1" indent="1"/>
    </xf>
    <xf numFmtId="58" fontId="14" fillId="0" borderId="5" xfId="0" applyNumberFormat="1" applyFont="1" applyBorder="1" applyAlignment="1">
      <alignment horizontal="distributed" vertical="center" wrapText="1"/>
    </xf>
    <xf numFmtId="0" fontId="14" fillId="0" borderId="6" xfId="0" applyFont="1" applyBorder="1" applyAlignment="1">
      <alignment horizontal="distributed" vertical="center" wrapText="1"/>
    </xf>
    <xf numFmtId="0" fontId="14" fillId="0" borderId="7" xfId="0" applyFont="1" applyBorder="1" applyAlignment="1">
      <alignment horizontal="distributed" vertical="center" wrapText="1"/>
    </xf>
    <xf numFmtId="0" fontId="5" fillId="0" borderId="6" xfId="0" applyFont="1" applyBorder="1" applyAlignment="1">
      <alignment horizontal="distributed" vertical="center" indent="1"/>
    </xf>
    <xf numFmtId="0" fontId="5" fillId="0" borderId="7" xfId="0" applyFont="1" applyBorder="1" applyAlignment="1">
      <alignment horizontal="distributed" vertical="center" indent="1"/>
    </xf>
    <xf numFmtId="0" fontId="5" fillId="0" borderId="5" xfId="0" applyFont="1" applyBorder="1" applyAlignment="1">
      <alignment horizontal="distributed" vertical="center" indent="1"/>
    </xf>
    <xf numFmtId="0" fontId="14" fillId="0" borderId="5" xfId="0" applyFont="1" applyBorder="1" applyAlignment="1">
      <alignment horizontal="left" vertical="center" wrapText="1"/>
    </xf>
    <xf numFmtId="0" fontId="14" fillId="0" borderId="6" xfId="0" applyFont="1" applyBorder="1" applyAlignment="1">
      <alignment horizontal="left" vertical="center" wrapText="1"/>
    </xf>
    <xf numFmtId="0" fontId="14" fillId="0" borderId="7" xfId="0" applyFont="1" applyBorder="1" applyAlignment="1">
      <alignment horizontal="left" vertical="center" wrapText="1"/>
    </xf>
    <xf numFmtId="0" fontId="4" fillId="0" borderId="5" xfId="0" applyFont="1" applyBorder="1" applyAlignment="1">
      <alignment horizontal="center" vertical="center" wrapText="1"/>
    </xf>
    <xf numFmtId="0" fontId="5" fillId="0" borderId="7"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vertical="center" wrapText="1"/>
    </xf>
    <xf numFmtId="0" fontId="14" fillId="0" borderId="4" xfId="0" applyFont="1" applyBorder="1" applyAlignment="1">
      <alignment vertical="center" wrapText="1"/>
    </xf>
    <xf numFmtId="0" fontId="14" fillId="0" borderId="9" xfId="0" applyFont="1" applyBorder="1" applyAlignment="1">
      <alignment vertical="center" wrapText="1"/>
    </xf>
    <xf numFmtId="0" fontId="14" fillId="0" borderId="10" xfId="0" applyFont="1" applyBorder="1" applyAlignment="1">
      <alignment vertical="center" wrapText="1"/>
    </xf>
    <xf numFmtId="0" fontId="14" fillId="0" borderId="3" xfId="0" applyFont="1" applyBorder="1" applyAlignment="1">
      <alignment vertical="center" wrapText="1"/>
    </xf>
    <xf numFmtId="0" fontId="14" fillId="0" borderId="11" xfId="0" applyFont="1" applyBorder="1" applyAlignment="1">
      <alignment vertical="center" wrapText="1"/>
    </xf>
    <xf numFmtId="0" fontId="4" fillId="0" borderId="12" xfId="0" applyFont="1" applyBorder="1" applyAlignment="1">
      <alignment horizontal="center" wrapText="1"/>
    </xf>
    <xf numFmtId="0" fontId="4" fillId="0" borderId="13" xfId="0" applyFont="1" applyBorder="1" applyAlignment="1">
      <alignment horizontal="center" wrapText="1"/>
    </xf>
    <xf numFmtId="0" fontId="5" fillId="0" borderId="5" xfId="0" applyFont="1" applyBorder="1" applyAlignment="1">
      <alignment horizontal="center" vertical="center" wrapText="1"/>
    </xf>
    <xf numFmtId="0" fontId="18" fillId="0" borderId="0" xfId="0" applyFont="1" applyBorder="1" applyAlignment="1">
      <alignment horizontal="left" vertical="center" wrapText="1"/>
    </xf>
    <xf numFmtId="0" fontId="0" fillId="0" borderId="0" xfId="0" applyBorder="1" applyAlignment="1">
      <alignment horizontal="center" vertical="center" wrapText="1"/>
    </xf>
    <xf numFmtId="0" fontId="5" fillId="0" borderId="5" xfId="0" applyFont="1" applyBorder="1" applyAlignment="1">
      <alignment horizontal="distributed" vertical="center" wrapText="1" indent="1"/>
    </xf>
    <xf numFmtId="0" fontId="14" fillId="0" borderId="5" xfId="0" applyFont="1" applyBorder="1" applyAlignment="1">
      <alignment horizontal="left" vertical="top" wrapText="1"/>
    </xf>
    <xf numFmtId="0" fontId="14" fillId="0" borderId="6" xfId="0" applyFont="1" applyBorder="1" applyAlignment="1">
      <alignment horizontal="left" vertical="top" wrapText="1"/>
    </xf>
    <xf numFmtId="0" fontId="14" fillId="0" borderId="7" xfId="0" applyFont="1" applyBorder="1" applyAlignment="1">
      <alignment horizontal="left" vertical="top" wrapText="1"/>
    </xf>
    <xf numFmtId="0" fontId="5" fillId="0" borderId="3" xfId="0" applyFont="1" applyBorder="1" applyAlignment="1">
      <alignment horizontal="distributed" vertical="center" wrapText="1" indent="1"/>
    </xf>
    <xf numFmtId="0" fontId="5" fillId="0" borderId="11" xfId="0" applyFont="1" applyBorder="1" applyAlignment="1">
      <alignment horizontal="distributed" vertical="center" indent="1"/>
    </xf>
    <xf numFmtId="58" fontId="20" fillId="0" borderId="10" xfId="0" applyNumberFormat="1" applyFont="1" applyBorder="1" applyAlignment="1">
      <alignment horizontal="distributed" vertical="center" wrapText="1"/>
    </xf>
    <xf numFmtId="0" fontId="20" fillId="0" borderId="3" xfId="0" applyFont="1" applyBorder="1" applyAlignment="1">
      <alignment horizontal="distributed" vertical="center" wrapText="1"/>
    </xf>
    <xf numFmtId="0" fontId="20" fillId="0" borderId="11" xfId="0" applyFont="1" applyBorder="1" applyAlignment="1">
      <alignment horizontal="distributed" vertical="center" wrapText="1"/>
    </xf>
    <xf numFmtId="0" fontId="21" fillId="0" borderId="8" xfId="0" applyFont="1" applyBorder="1" applyAlignment="1">
      <alignment horizontal="center" vertical="center" wrapText="1"/>
    </xf>
    <xf numFmtId="0" fontId="21" fillId="0" borderId="4" xfId="0" applyFont="1" applyBorder="1" applyAlignment="1">
      <alignment horizontal="center" vertical="center" wrapText="1"/>
    </xf>
    <xf numFmtId="0" fontId="5" fillId="0" borderId="14" xfId="0" applyFont="1" applyBorder="1" applyAlignment="1">
      <alignment horizontal="distributed" vertical="center" indent="1"/>
    </xf>
    <xf numFmtId="38" fontId="14" fillId="0" borderId="14" xfId="1" applyFont="1" applyBorder="1" applyAlignment="1">
      <alignment horizontal="center" vertical="center" wrapText="1"/>
    </xf>
    <xf numFmtId="0" fontId="5" fillId="0" borderId="14" xfId="0" applyFont="1" applyBorder="1" applyAlignment="1">
      <alignment horizontal="center" vertical="center" wrapText="1"/>
    </xf>
    <xf numFmtId="0" fontId="4" fillId="0" borderId="14" xfId="0" applyFont="1" applyBorder="1" applyAlignment="1">
      <alignment horizontal="distributed" vertical="center" wrapText="1" indent="1"/>
    </xf>
    <xf numFmtId="0" fontId="5" fillId="0" borderId="14" xfId="0" applyFont="1" applyBorder="1" applyAlignment="1">
      <alignment horizontal="distributed" vertical="center" wrapText="1" indent="1"/>
    </xf>
    <xf numFmtId="0" fontId="14" fillId="0" borderId="14" xfId="0" applyFont="1" applyBorder="1" applyAlignment="1">
      <alignment horizontal="center" vertical="center" wrapText="1"/>
    </xf>
    <xf numFmtId="0" fontId="14" fillId="0" borderId="12" xfId="0" applyFont="1" applyBorder="1" applyAlignment="1">
      <alignment horizontal="distributed" vertical="center" justifyLastLine="1"/>
    </xf>
    <xf numFmtId="0" fontId="14" fillId="0" borderId="13" xfId="0" applyFont="1" applyBorder="1" applyAlignment="1">
      <alignment horizontal="distributed" vertical="center" justifyLastLine="1"/>
    </xf>
    <xf numFmtId="0" fontId="14" fillId="0" borderId="33" xfId="0" applyFont="1" applyBorder="1" applyAlignment="1">
      <alignment horizontal="center" vertical="center"/>
    </xf>
    <xf numFmtId="0" fontId="14" fillId="0" borderId="34" xfId="0" applyFont="1" applyBorder="1" applyAlignment="1">
      <alignment horizontal="center" vertical="center"/>
    </xf>
    <xf numFmtId="0" fontId="14" fillId="0" borderId="5" xfId="0" applyFont="1" applyBorder="1" applyAlignment="1">
      <alignment vertical="center" wrapText="1"/>
    </xf>
    <xf numFmtId="0" fontId="14" fillId="0" borderId="6" xfId="0" applyFont="1" applyBorder="1" applyAlignment="1">
      <alignment vertical="center" wrapText="1"/>
    </xf>
    <xf numFmtId="0" fontId="14" fillId="0" borderId="7" xfId="0" applyFont="1" applyBorder="1" applyAlignment="1">
      <alignment vertical="center" wrapText="1"/>
    </xf>
    <xf numFmtId="0" fontId="14" fillId="0" borderId="32" xfId="0" applyFont="1" applyBorder="1" applyAlignment="1">
      <alignment horizontal="center" vertical="center"/>
    </xf>
    <xf numFmtId="0" fontId="14" fillId="0" borderId="11" xfId="0" applyFont="1" applyBorder="1" applyAlignment="1">
      <alignment horizontal="center" vertical="center"/>
    </xf>
    <xf numFmtId="0" fontId="14" fillId="0" borderId="8" xfId="0" applyFont="1" applyBorder="1" applyAlignment="1">
      <alignment horizontal="left" vertical="top" wrapText="1" justifyLastLine="1"/>
    </xf>
    <xf numFmtId="0" fontId="5" fillId="0" borderId="4" xfId="0" applyFont="1" applyBorder="1" applyAlignment="1">
      <alignment horizontal="left" vertical="top" justifyLastLine="1"/>
    </xf>
    <xf numFmtId="0" fontId="5" fillId="0" borderId="9" xfId="0" applyFont="1" applyBorder="1" applyAlignment="1">
      <alignment horizontal="left" vertical="top" justifyLastLine="1"/>
    </xf>
    <xf numFmtId="0" fontId="5" fillId="0" borderId="10" xfId="0" applyFont="1" applyBorder="1" applyAlignment="1">
      <alignment horizontal="left" vertical="top" justifyLastLine="1"/>
    </xf>
    <xf numFmtId="0" fontId="5" fillId="0" borderId="3" xfId="0" applyFont="1" applyBorder="1" applyAlignment="1">
      <alignment horizontal="left" vertical="top" justifyLastLine="1"/>
    </xf>
    <xf numFmtId="0" fontId="5" fillId="0" borderId="11" xfId="0" applyFont="1" applyBorder="1" applyAlignment="1">
      <alignment horizontal="left" vertical="top" justifyLastLine="1"/>
    </xf>
    <xf numFmtId="0" fontId="14" fillId="0" borderId="14" xfId="0" applyFont="1" applyBorder="1" applyAlignment="1">
      <alignment horizontal="center" vertical="center" justifyLastLine="1"/>
    </xf>
    <xf numFmtId="0" fontId="14" fillId="0" borderId="14" xfId="0" applyFont="1" applyBorder="1" applyAlignment="1">
      <alignment horizontal="center" vertical="top" justifyLastLine="1"/>
    </xf>
    <xf numFmtId="0" fontId="14" fillId="0" borderId="5" xfId="0" applyFont="1" applyBorder="1" applyAlignment="1">
      <alignment horizontal="center" vertical="center"/>
    </xf>
    <xf numFmtId="0" fontId="14" fillId="0" borderId="7" xfId="0" applyFont="1" applyBorder="1" applyAlignment="1">
      <alignment horizontal="center" vertical="center"/>
    </xf>
    <xf numFmtId="0" fontId="14" fillId="0" borderId="6" xfId="0" applyFont="1" applyBorder="1" applyAlignment="1">
      <alignment horizontal="center" vertical="center"/>
    </xf>
    <xf numFmtId="0" fontId="14" fillId="0" borderId="8" xfId="0" quotePrefix="1" applyFont="1" applyBorder="1" applyAlignment="1">
      <alignment horizontal="left" vertical="top" wrapText="1"/>
    </xf>
    <xf numFmtId="0" fontId="5" fillId="0" borderId="4" xfId="0" quotePrefix="1" applyFont="1" applyBorder="1" applyAlignment="1">
      <alignment horizontal="left" vertical="top" wrapText="1"/>
    </xf>
    <xf numFmtId="0" fontId="5" fillId="0" borderId="9" xfId="0" quotePrefix="1" applyFont="1" applyBorder="1" applyAlignment="1">
      <alignment horizontal="left" vertical="top" wrapText="1"/>
    </xf>
    <xf numFmtId="0" fontId="5" fillId="0" borderId="10" xfId="0" quotePrefix="1" applyFont="1" applyBorder="1" applyAlignment="1">
      <alignment horizontal="left" vertical="top" wrapText="1"/>
    </xf>
    <xf numFmtId="0" fontId="5" fillId="0" borderId="3" xfId="0" quotePrefix="1" applyFont="1" applyBorder="1" applyAlignment="1">
      <alignment horizontal="left" vertical="top" wrapText="1"/>
    </xf>
    <xf numFmtId="0" fontId="5" fillId="0" borderId="11" xfId="0" quotePrefix="1" applyFont="1" applyBorder="1" applyAlignment="1">
      <alignment horizontal="left" vertical="top" wrapText="1"/>
    </xf>
    <xf numFmtId="0" fontId="0" fillId="0" borderId="0" xfId="0" applyAlignment="1">
      <alignment horizontal="center" vertical="center" wrapText="1"/>
    </xf>
    <xf numFmtId="0" fontId="14" fillId="0" borderId="4" xfId="0" quotePrefix="1" applyFont="1" applyBorder="1" applyAlignment="1">
      <alignment horizontal="left" vertical="top" wrapText="1"/>
    </xf>
    <xf numFmtId="0" fontId="14" fillId="0" borderId="9" xfId="0" quotePrefix="1" applyFont="1" applyBorder="1" applyAlignment="1">
      <alignment horizontal="left" vertical="top" wrapText="1"/>
    </xf>
    <xf numFmtId="0" fontId="14" fillId="0" borderId="10" xfId="0" quotePrefix="1" applyFont="1" applyBorder="1" applyAlignment="1">
      <alignment horizontal="left" vertical="top" wrapText="1"/>
    </xf>
    <xf numFmtId="0" fontId="14" fillId="0" borderId="3" xfId="0" quotePrefix="1" applyFont="1" applyBorder="1" applyAlignment="1">
      <alignment horizontal="left" vertical="top" wrapText="1"/>
    </xf>
    <xf numFmtId="0" fontId="14" fillId="0" borderId="11" xfId="0" quotePrefix="1" applyFont="1" applyBorder="1" applyAlignment="1">
      <alignment horizontal="left" vertical="top" wrapText="1"/>
    </xf>
    <xf numFmtId="0" fontId="5" fillId="0" borderId="4" xfId="0" applyFont="1" applyBorder="1" applyAlignment="1">
      <alignment horizontal="left" vertical="top" wrapText="1" justifyLastLine="1"/>
    </xf>
    <xf numFmtId="0" fontId="5" fillId="0" borderId="9" xfId="0" applyFont="1" applyBorder="1" applyAlignment="1">
      <alignment horizontal="left" vertical="top" wrapText="1" justifyLastLine="1"/>
    </xf>
    <xf numFmtId="0" fontId="5" fillId="0" borderId="20" xfId="0" applyFont="1" applyBorder="1" applyAlignment="1">
      <alignment horizontal="left" vertical="top" wrapText="1" justifyLastLine="1"/>
    </xf>
    <xf numFmtId="0" fontId="5" fillId="0" borderId="0" xfId="0" applyFont="1" applyBorder="1" applyAlignment="1">
      <alignment horizontal="left" vertical="top" wrapText="1" justifyLastLine="1"/>
    </xf>
    <xf numFmtId="0" fontId="5" fillId="0" borderId="19" xfId="0" applyFont="1" applyBorder="1" applyAlignment="1">
      <alignment horizontal="left" vertical="top" wrapText="1" justifyLastLine="1"/>
    </xf>
    <xf numFmtId="0" fontId="5" fillId="0" borderId="10" xfId="0" applyFont="1" applyBorder="1" applyAlignment="1">
      <alignment horizontal="left" vertical="top" wrapText="1" justifyLastLine="1"/>
    </xf>
    <xf numFmtId="0" fontId="5" fillId="0" borderId="3" xfId="0" applyFont="1" applyBorder="1" applyAlignment="1">
      <alignment horizontal="left" vertical="top" wrapText="1" justifyLastLine="1"/>
    </xf>
    <xf numFmtId="0" fontId="5" fillId="0" borderId="11" xfId="0" applyFont="1" applyBorder="1" applyAlignment="1">
      <alignment horizontal="left" vertical="top" wrapText="1" justifyLastLine="1"/>
    </xf>
    <xf numFmtId="0" fontId="24" fillId="0" borderId="0" xfId="0" applyFont="1" applyFill="1" applyBorder="1" applyAlignment="1">
      <alignment horizontal="left" vertical="distributed" wrapText="1"/>
    </xf>
    <xf numFmtId="0" fontId="25" fillId="0" borderId="0" xfId="0" applyFont="1" applyFill="1" applyBorder="1" applyAlignment="1">
      <alignment horizontal="left" vertical="distributed" wrapText="1"/>
    </xf>
    <xf numFmtId="0" fontId="28" fillId="0" borderId="0" xfId="0" quotePrefix="1" applyFont="1" applyBorder="1" applyAlignment="1">
      <alignment horizontal="left" vertical="center" wrapText="1"/>
    </xf>
    <xf numFmtId="0" fontId="12" fillId="0" borderId="5" xfId="0" quotePrefix="1" applyFont="1" applyBorder="1" applyAlignment="1">
      <alignment horizontal="left" vertical="top" wrapText="1"/>
    </xf>
    <xf numFmtId="0" fontId="12" fillId="0" borderId="6" xfId="0" quotePrefix="1" applyFont="1" applyBorder="1" applyAlignment="1">
      <alignment horizontal="left" vertical="top"/>
    </xf>
    <xf numFmtId="0" fontId="12" fillId="0" borderId="7" xfId="0" quotePrefix="1" applyFont="1" applyBorder="1" applyAlignment="1">
      <alignment horizontal="left" vertical="top"/>
    </xf>
    <xf numFmtId="0" fontId="12" fillId="0" borderId="5" xfId="0" applyFont="1" applyBorder="1" applyAlignment="1">
      <alignment horizontal="left" vertical="center" wrapText="1"/>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27" fillId="0" borderId="0" xfId="0" applyFont="1" applyAlignment="1">
      <alignment horizontal="left" vertical="center"/>
    </xf>
    <xf numFmtId="0" fontId="27" fillId="0" borderId="0" xfId="0" quotePrefix="1" applyFont="1" applyAlignment="1">
      <alignment horizontal="left" vertical="center" wrapText="1"/>
    </xf>
    <xf numFmtId="0" fontId="27" fillId="0" borderId="0" xfId="0" quotePrefix="1" applyFont="1" applyAlignment="1">
      <alignment vertical="center" wrapText="1"/>
    </xf>
    <xf numFmtId="0" fontId="11" fillId="0" borderId="5" xfId="0" applyFont="1" applyBorder="1" applyAlignment="1">
      <alignment horizontal="distributed" vertical="center" wrapText="1" indent="3"/>
    </xf>
    <xf numFmtId="0" fontId="11" fillId="0" borderId="6" xfId="0" applyFont="1" applyBorder="1" applyAlignment="1">
      <alignment horizontal="distributed" vertical="center" wrapText="1" indent="3"/>
    </xf>
    <xf numFmtId="0" fontId="11" fillId="0" borderId="7" xfId="0" applyFont="1" applyBorder="1" applyAlignment="1">
      <alignment horizontal="distributed" vertical="center" wrapText="1" indent="3"/>
    </xf>
    <xf numFmtId="0" fontId="12" fillId="0" borderId="5" xfId="0" applyFont="1" applyBorder="1" applyAlignment="1">
      <alignment horizontal="left" vertical="top" wrapText="1" justifyLastLine="1"/>
    </xf>
    <xf numFmtId="0" fontId="11" fillId="0" borderId="6" xfId="0" applyFont="1" applyBorder="1" applyAlignment="1">
      <alignment horizontal="left" vertical="top" wrapText="1" justifyLastLine="1"/>
    </xf>
    <xf numFmtId="0" fontId="11" fillId="0" borderId="7" xfId="0" applyFont="1" applyBorder="1" applyAlignment="1">
      <alignment horizontal="left" vertical="top" wrapText="1" justifyLastLine="1"/>
    </xf>
    <xf numFmtId="0" fontId="14" fillId="0" borderId="8" xfId="0" quotePrefix="1" applyFont="1" applyBorder="1" applyAlignment="1">
      <alignment horizontal="left" vertical="center" wrapText="1"/>
    </xf>
    <xf numFmtId="0" fontId="5" fillId="0" borderId="4" xfId="0" quotePrefix="1" applyFont="1" applyBorder="1" applyAlignment="1">
      <alignment horizontal="left" vertical="center" wrapText="1"/>
    </xf>
    <xf numFmtId="0" fontId="5" fillId="0" borderId="9" xfId="0" quotePrefix="1" applyFont="1" applyBorder="1" applyAlignment="1">
      <alignment horizontal="left" vertical="center" wrapText="1"/>
    </xf>
    <xf numFmtId="0" fontId="5" fillId="0" borderId="20" xfId="0" quotePrefix="1" applyFont="1" applyBorder="1" applyAlignment="1">
      <alignment horizontal="left" vertical="center" wrapText="1"/>
    </xf>
    <xf numFmtId="0" fontId="5" fillId="0" borderId="0" xfId="0" quotePrefix="1" applyFont="1" applyBorder="1" applyAlignment="1">
      <alignment horizontal="left" vertical="center" wrapText="1"/>
    </xf>
    <xf numFmtId="0" fontId="5" fillId="0" borderId="19" xfId="0" quotePrefix="1" applyFont="1" applyBorder="1" applyAlignment="1">
      <alignment horizontal="left" vertical="center" wrapText="1"/>
    </xf>
    <xf numFmtId="0" fontId="5" fillId="0" borderId="10" xfId="0" quotePrefix="1" applyFont="1" applyBorder="1" applyAlignment="1">
      <alignment horizontal="left" vertical="center" wrapText="1"/>
    </xf>
    <xf numFmtId="0" fontId="5" fillId="0" borderId="3" xfId="0" quotePrefix="1" applyFont="1" applyBorder="1" applyAlignment="1">
      <alignment horizontal="left" vertical="center" wrapText="1"/>
    </xf>
    <xf numFmtId="0" fontId="5" fillId="0" borderId="11" xfId="0" quotePrefix="1" applyFont="1" applyBorder="1" applyAlignment="1">
      <alignment horizontal="left" vertical="center" wrapText="1"/>
    </xf>
    <xf numFmtId="0" fontId="5" fillId="0" borderId="4" xfId="0" quotePrefix="1" applyFont="1" applyBorder="1" applyAlignment="1">
      <alignment horizontal="left" vertical="top"/>
    </xf>
    <xf numFmtId="0" fontId="5" fillId="0" borderId="9" xfId="0" quotePrefix="1" applyFont="1" applyBorder="1" applyAlignment="1">
      <alignment horizontal="left" vertical="top"/>
    </xf>
    <xf numFmtId="0" fontId="5" fillId="0" borderId="10" xfId="0" quotePrefix="1" applyFont="1" applyBorder="1" applyAlignment="1">
      <alignment horizontal="left" vertical="top"/>
    </xf>
    <xf numFmtId="0" fontId="5" fillId="0" borderId="3" xfId="0" quotePrefix="1" applyFont="1" applyBorder="1" applyAlignment="1">
      <alignment horizontal="left" vertical="top"/>
    </xf>
    <xf numFmtId="0" fontId="5" fillId="0" borderId="11" xfId="0" quotePrefix="1" applyFont="1" applyBorder="1" applyAlignment="1">
      <alignment horizontal="left" vertical="top"/>
    </xf>
    <xf numFmtId="0" fontId="29" fillId="0" borderId="0" xfId="0" applyFont="1" applyFill="1" applyAlignment="1">
      <alignment horizontal="left" vertical="top" wrapText="1"/>
    </xf>
    <xf numFmtId="0" fontId="33" fillId="0" borderId="0" xfId="0" applyFont="1" applyAlignment="1">
      <alignment horizontal="center" vertical="center" wrapText="1"/>
    </xf>
    <xf numFmtId="0" fontId="34" fillId="0" borderId="0" xfId="0" applyFont="1" applyAlignment="1">
      <alignment horizontal="center" vertical="center" wrapText="1"/>
    </xf>
    <xf numFmtId="0" fontId="35" fillId="0" borderId="0" xfId="0" applyFont="1" applyAlignment="1">
      <alignment horizontal="center" vertical="center" wrapText="1"/>
    </xf>
    <xf numFmtId="0" fontId="19" fillId="0" borderId="0" xfId="0" applyFont="1" applyAlignment="1">
      <alignment horizontal="center" vertical="center" wrapText="1"/>
    </xf>
    <xf numFmtId="0" fontId="29" fillId="0" borderId="0" xfId="0" applyFont="1" applyAlignment="1">
      <alignment horizontal="left" vertical="center" wrapText="1"/>
    </xf>
    <xf numFmtId="0" fontId="29" fillId="0" borderId="0" xfId="0" quotePrefix="1" applyFont="1" applyAlignment="1">
      <alignment horizontal="left" vertical="top" wrapText="1"/>
    </xf>
    <xf numFmtId="0" fontId="32" fillId="0" borderId="21" xfId="0" applyFont="1" applyFill="1" applyBorder="1" applyAlignment="1">
      <alignment horizontal="distributed" vertical="center" wrapText="1" indent="1"/>
    </xf>
    <xf numFmtId="0" fontId="28" fillId="0" borderId="21" xfId="0" applyFont="1" applyFill="1" applyBorder="1" applyAlignment="1">
      <alignment horizontal="distributed" vertical="center" indent="1"/>
    </xf>
    <xf numFmtId="0" fontId="12" fillId="0" borderId="22" xfId="0" applyFont="1" applyBorder="1" applyAlignment="1">
      <alignment horizontal="center" vertical="center"/>
    </xf>
    <xf numFmtId="0" fontId="12" fillId="0" borderId="23" xfId="0" applyFont="1" applyBorder="1" applyAlignment="1">
      <alignment horizontal="center" vertical="center"/>
    </xf>
    <xf numFmtId="0" fontId="12" fillId="0" borderId="24" xfId="0" applyFont="1" applyBorder="1" applyAlignment="1">
      <alignment horizontal="center" vertical="center"/>
    </xf>
    <xf numFmtId="0" fontId="27" fillId="0" borderId="0" xfId="0" applyFont="1" applyBorder="1" applyAlignment="1">
      <alignment horizontal="distributed" vertical="center" wrapText="1" indent="1"/>
    </xf>
    <xf numFmtId="0" fontId="12" fillId="0" borderId="8" xfId="0" applyFont="1" applyFill="1" applyBorder="1" applyAlignment="1">
      <alignment horizontal="left" vertical="center" wrapText="1"/>
    </xf>
    <xf numFmtId="0" fontId="27" fillId="0" borderId="4" xfId="0" applyFont="1" applyFill="1" applyBorder="1" applyAlignment="1">
      <alignment horizontal="left" vertical="center" wrapText="1"/>
    </xf>
    <xf numFmtId="0" fontId="27" fillId="0" borderId="9" xfId="0" applyFont="1" applyFill="1" applyBorder="1" applyAlignment="1">
      <alignment horizontal="left" vertical="center" wrapText="1"/>
    </xf>
    <xf numFmtId="0" fontId="27" fillId="0" borderId="20"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27" fillId="0" borderId="19" xfId="0" applyFont="1" applyFill="1" applyBorder="1" applyAlignment="1">
      <alignment horizontal="left" vertical="center" wrapText="1"/>
    </xf>
    <xf numFmtId="0" fontId="27" fillId="0" borderId="10" xfId="0" applyFont="1" applyFill="1" applyBorder="1" applyAlignment="1">
      <alignment horizontal="left" vertical="center" wrapText="1"/>
    </xf>
    <xf numFmtId="0" fontId="27" fillId="0" borderId="3" xfId="0" applyFont="1" applyFill="1" applyBorder="1" applyAlignment="1">
      <alignment horizontal="left" vertical="center" wrapText="1"/>
    </xf>
    <xf numFmtId="0" fontId="27" fillId="0" borderId="11" xfId="0" applyFont="1" applyFill="1" applyBorder="1" applyAlignment="1">
      <alignment horizontal="left" vertical="center" wrapText="1"/>
    </xf>
    <xf numFmtId="0" fontId="12" fillId="0" borderId="8" xfId="0" applyFont="1" applyFill="1" applyBorder="1" applyAlignment="1">
      <alignment horizontal="left" vertical="top" wrapText="1" justifyLastLine="1"/>
    </xf>
    <xf numFmtId="0" fontId="27" fillId="0" borderId="4" xfId="0" applyFont="1" applyFill="1" applyBorder="1" applyAlignment="1">
      <alignment horizontal="left" vertical="top" wrapText="1" justifyLastLine="1"/>
    </xf>
    <xf numFmtId="0" fontId="27" fillId="0" borderId="9" xfId="0" applyFont="1" applyFill="1" applyBorder="1" applyAlignment="1">
      <alignment horizontal="left" vertical="top" wrapText="1" justifyLastLine="1"/>
    </xf>
    <xf numFmtId="0" fontId="27" fillId="0" borderId="20" xfId="0" applyFont="1" applyFill="1" applyBorder="1" applyAlignment="1">
      <alignment horizontal="left" vertical="top" wrapText="1" justifyLastLine="1"/>
    </xf>
    <xf numFmtId="0" fontId="27" fillId="0" borderId="0" xfId="0" applyFont="1" applyFill="1" applyBorder="1" applyAlignment="1">
      <alignment horizontal="left" vertical="top" wrapText="1" justifyLastLine="1"/>
    </xf>
    <xf numFmtId="0" fontId="27" fillId="0" borderId="19" xfId="0" applyFont="1" applyFill="1" applyBorder="1" applyAlignment="1">
      <alignment horizontal="left" vertical="top" wrapText="1" justifyLastLine="1"/>
    </xf>
    <xf numFmtId="0" fontId="27" fillId="0" borderId="10" xfId="0" applyFont="1" applyFill="1" applyBorder="1" applyAlignment="1">
      <alignment horizontal="left" vertical="top" wrapText="1" justifyLastLine="1"/>
    </xf>
    <xf numFmtId="0" fontId="27" fillId="0" borderId="3" xfId="0" applyFont="1" applyFill="1" applyBorder="1" applyAlignment="1">
      <alignment horizontal="left" vertical="top" wrapText="1" justifyLastLine="1"/>
    </xf>
    <xf numFmtId="0" fontId="27" fillId="0" borderId="11" xfId="0" applyFont="1" applyFill="1" applyBorder="1" applyAlignment="1">
      <alignment horizontal="left" vertical="top" wrapText="1" justifyLastLine="1"/>
    </xf>
    <xf numFmtId="0" fontId="12" fillId="0" borderId="8" xfId="0" applyFont="1" applyBorder="1" applyAlignment="1">
      <alignment horizontal="left" vertical="top" wrapText="1"/>
    </xf>
    <xf numFmtId="0" fontId="11" fillId="0" borderId="4" xfId="0" applyFont="1" applyBorder="1" applyAlignment="1">
      <alignment horizontal="left" vertical="top" wrapText="1"/>
    </xf>
    <xf numFmtId="0" fontId="11" fillId="0" borderId="9" xfId="0" applyFont="1" applyBorder="1" applyAlignment="1">
      <alignment horizontal="left" vertical="top" wrapText="1"/>
    </xf>
    <xf numFmtId="0" fontId="11" fillId="0" borderId="20" xfId="0" applyFont="1" applyBorder="1" applyAlignment="1">
      <alignment horizontal="left" vertical="top" wrapText="1"/>
    </xf>
    <xf numFmtId="0" fontId="11" fillId="0" borderId="0" xfId="0" applyFont="1" applyBorder="1" applyAlignment="1">
      <alignment horizontal="left" vertical="top" wrapText="1"/>
    </xf>
    <xf numFmtId="0" fontId="11" fillId="0" borderId="19" xfId="0" applyFont="1" applyBorder="1" applyAlignment="1">
      <alignment horizontal="left" vertical="top" wrapText="1"/>
    </xf>
    <xf numFmtId="0" fontId="11" fillId="0" borderId="10" xfId="0" applyFont="1" applyBorder="1" applyAlignment="1">
      <alignment horizontal="left" vertical="top" wrapText="1"/>
    </xf>
    <xf numFmtId="0" fontId="11" fillId="0" borderId="3" xfId="0" applyFont="1" applyBorder="1" applyAlignment="1">
      <alignment horizontal="left" vertical="top" wrapText="1"/>
    </xf>
    <xf numFmtId="0" fontId="11" fillId="0" borderId="11" xfId="0" applyFont="1" applyBorder="1" applyAlignment="1">
      <alignment horizontal="left" vertical="top" wrapText="1"/>
    </xf>
    <xf numFmtId="0" fontId="11" fillId="0" borderId="0" xfId="0" applyFont="1" applyBorder="1" applyAlignment="1">
      <alignment horizontal="distributed" vertical="center" indent="1"/>
    </xf>
    <xf numFmtId="0" fontId="27" fillId="0" borderId="25" xfId="0" applyFont="1" applyBorder="1" applyAlignment="1">
      <alignment horizontal="distributed" vertical="center" wrapText="1" indent="1"/>
    </xf>
    <xf numFmtId="0" fontId="11" fillId="0" borderId="25" xfId="0" applyFont="1" applyBorder="1" applyAlignment="1">
      <alignment horizontal="distributed" vertical="center" indent="1"/>
    </xf>
    <xf numFmtId="0" fontId="12" fillId="0" borderId="26" xfId="0" applyFont="1" applyBorder="1" applyAlignment="1">
      <alignment vertical="center"/>
    </xf>
    <xf numFmtId="0" fontId="12" fillId="0" borderId="27" xfId="0" applyFont="1" applyBorder="1" applyAlignment="1">
      <alignment vertical="center"/>
    </xf>
    <xf numFmtId="0" fontId="12" fillId="0" borderId="28" xfId="0" applyFont="1" applyBorder="1" applyAlignment="1">
      <alignment vertical="center"/>
    </xf>
    <xf numFmtId="0" fontId="11" fillId="0" borderId="13" xfId="0" applyFont="1" applyBorder="1" applyAlignment="1">
      <alignment horizontal="distributed" vertical="center" wrapText="1" indent="1"/>
    </xf>
    <xf numFmtId="0" fontId="11" fillId="0" borderId="13" xfId="0" applyFont="1" applyBorder="1" applyAlignment="1">
      <alignment horizontal="distributed" vertical="center" indent="1"/>
    </xf>
    <xf numFmtId="0" fontId="12" fillId="0" borderId="10"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11" xfId="0" applyFont="1" applyBorder="1" applyAlignment="1">
      <alignment horizontal="center" vertical="center" wrapText="1"/>
    </xf>
    <xf numFmtId="0" fontId="27" fillId="0" borderId="21" xfId="0" applyFont="1" applyBorder="1" applyAlignment="1">
      <alignment horizontal="distributed" vertical="center" wrapText="1" indent="1"/>
    </xf>
    <xf numFmtId="0" fontId="11" fillId="0" borderId="21" xfId="0" applyFont="1" applyBorder="1" applyAlignment="1">
      <alignment horizontal="distributed" vertical="center" indent="1"/>
    </xf>
    <xf numFmtId="0" fontId="12" fillId="0" borderId="22" xfId="0" applyFont="1" applyBorder="1" applyAlignment="1">
      <alignment vertical="center"/>
    </xf>
    <xf numFmtId="0" fontId="12" fillId="0" borderId="23" xfId="0" applyFont="1" applyBorder="1" applyAlignment="1">
      <alignment vertical="center"/>
    </xf>
    <xf numFmtId="0" fontId="12" fillId="0" borderId="24" xfId="0" applyFont="1" applyBorder="1" applyAlignment="1">
      <alignment vertical="center"/>
    </xf>
    <xf numFmtId="0" fontId="12" fillId="0" borderId="26" xfId="0" applyFont="1" applyBorder="1" applyAlignment="1">
      <alignment horizontal="center" vertical="center"/>
    </xf>
    <xf numFmtId="0" fontId="12" fillId="0" borderId="27" xfId="0" applyFont="1" applyBorder="1" applyAlignment="1">
      <alignment horizontal="center" vertical="center"/>
    </xf>
    <xf numFmtId="0" fontId="12" fillId="0" borderId="28" xfId="0" applyFont="1" applyBorder="1" applyAlignment="1">
      <alignment horizontal="center" vertical="center"/>
    </xf>
    <xf numFmtId="0" fontId="32" fillId="0" borderId="29" xfId="0" applyFont="1" applyFill="1" applyBorder="1" applyAlignment="1">
      <alignment horizontal="distributed" vertical="center" wrapText="1" indent="1"/>
    </xf>
    <xf numFmtId="0" fontId="28" fillId="0" borderId="29" xfId="0" applyFont="1" applyFill="1" applyBorder="1" applyAlignment="1">
      <alignment horizontal="distributed" vertical="center" indent="1"/>
    </xf>
    <xf numFmtId="0" fontId="12" fillId="0" borderId="26" xfId="0" applyFont="1" applyBorder="1" applyAlignment="1">
      <alignment vertical="center" wrapText="1"/>
    </xf>
    <xf numFmtId="0" fontId="12" fillId="0" borderId="27" xfId="0" applyFont="1" applyBorder="1" applyAlignment="1">
      <alignment vertical="center" wrapText="1"/>
    </xf>
    <xf numFmtId="0" fontId="12" fillId="0" borderId="28" xfId="0" applyFont="1" applyBorder="1" applyAlignment="1">
      <alignment vertical="center" wrapText="1"/>
    </xf>
    <xf numFmtId="0" fontId="12" fillId="0" borderId="10" xfId="0" applyFont="1" applyBorder="1" applyAlignment="1">
      <alignment vertical="center" wrapText="1"/>
    </xf>
    <xf numFmtId="0" fontId="12" fillId="0" borderId="3" xfId="0" applyFont="1" applyBorder="1" applyAlignment="1">
      <alignment vertical="center" wrapText="1"/>
    </xf>
    <xf numFmtId="0" fontId="12" fillId="0" borderId="11" xfId="0" applyFont="1" applyBorder="1" applyAlignment="1">
      <alignment vertical="center" wrapText="1"/>
    </xf>
    <xf numFmtId="0" fontId="11" fillId="0" borderId="14" xfId="0" applyFont="1" applyBorder="1" applyAlignment="1">
      <alignment horizontal="distributed" vertical="center" wrapText="1" justifyLastLine="1"/>
    </xf>
    <xf numFmtId="0" fontId="12" fillId="0" borderId="5" xfId="0" applyFont="1" applyBorder="1" applyAlignment="1">
      <alignment horizontal="left" vertical="top" wrapText="1"/>
    </xf>
    <xf numFmtId="0" fontId="11" fillId="0" borderId="6" xfId="0" applyFont="1" applyBorder="1" applyAlignment="1">
      <alignment horizontal="left" vertical="top" wrapText="1"/>
    </xf>
    <xf numFmtId="0" fontId="11" fillId="0" borderId="7" xfId="0" applyFont="1" applyBorder="1" applyAlignment="1">
      <alignment horizontal="left" vertical="top" wrapText="1"/>
    </xf>
    <xf numFmtId="0" fontId="11" fillId="0" borderId="25" xfId="0" applyFont="1" applyBorder="1" applyAlignment="1">
      <alignment horizontal="distributed" vertical="center" wrapText="1" indent="1"/>
    </xf>
    <xf numFmtId="0" fontId="41" fillId="0" borderId="0" xfId="0" applyFont="1" applyAlignment="1">
      <alignment horizontal="center" vertical="center"/>
    </xf>
    <xf numFmtId="49" fontId="39" fillId="0" borderId="3" xfId="0" applyNumberFormat="1" applyFont="1" applyBorder="1" applyAlignment="1" applyProtection="1">
      <alignment horizontal="left" vertical="center"/>
      <protection hidden="1"/>
    </xf>
    <xf numFmtId="0" fontId="39" fillId="3" borderId="14" xfId="0" applyFont="1" applyFill="1" applyBorder="1" applyAlignment="1">
      <alignment horizontal="center" vertical="center" shrinkToFit="1"/>
    </xf>
    <xf numFmtId="177" fontId="40" fillId="0" borderId="14" xfId="0" applyNumberFormat="1" applyFont="1" applyBorder="1" applyAlignment="1" applyProtection="1">
      <alignment horizontal="center" vertical="center" shrinkToFit="1"/>
      <protection hidden="1"/>
    </xf>
    <xf numFmtId="0" fontId="45" fillId="0" borderId="20" xfId="0" applyFont="1" applyBorder="1" applyAlignment="1">
      <alignment horizontal="center" vertical="center"/>
    </xf>
    <xf numFmtId="0" fontId="45" fillId="0" borderId="0" xfId="0" applyFont="1" applyBorder="1" applyAlignment="1">
      <alignment horizontal="center" vertical="center"/>
    </xf>
    <xf numFmtId="0" fontId="40" fillId="0" borderId="14" xfId="0" applyNumberFormat="1" applyFont="1" applyBorder="1" applyAlignment="1" applyProtection="1">
      <alignment horizontal="center" vertical="center" shrinkToFit="1"/>
      <protection hidden="1"/>
    </xf>
    <xf numFmtId="176" fontId="40" fillId="0" borderId="14" xfId="0" applyNumberFormat="1" applyFont="1" applyBorder="1" applyAlignment="1" applyProtection="1">
      <alignment horizontal="center" vertical="center" shrinkToFit="1"/>
      <protection hidden="1"/>
    </xf>
    <xf numFmtId="0" fontId="47" fillId="0" borderId="20" xfId="0" applyFont="1" applyBorder="1" applyAlignment="1">
      <alignment horizontal="center" vertical="center"/>
    </xf>
    <xf numFmtId="0" fontId="47" fillId="0" borderId="0" xfId="0" applyFont="1" applyBorder="1" applyAlignment="1">
      <alignment horizontal="center" vertical="center"/>
    </xf>
    <xf numFmtId="0" fontId="39" fillId="0" borderId="10" xfId="0" applyFont="1" applyBorder="1" applyAlignment="1">
      <alignment horizontal="center" vertical="center"/>
    </xf>
    <xf numFmtId="0" fontId="39" fillId="0" borderId="3" xfId="0" applyFont="1" applyBorder="1" applyAlignment="1">
      <alignment horizontal="center" vertical="center"/>
    </xf>
    <xf numFmtId="0" fontId="48" fillId="0" borderId="8" xfId="0" applyFont="1" applyBorder="1" applyAlignment="1">
      <alignment horizontal="left" vertical="center"/>
    </xf>
    <xf numFmtId="0" fontId="48" fillId="0" borderId="4" xfId="0" applyFont="1" applyBorder="1" applyAlignment="1">
      <alignment horizontal="left" vertical="center"/>
    </xf>
    <xf numFmtId="0" fontId="48" fillId="0" borderId="9" xfId="0" applyFont="1" applyBorder="1" applyAlignment="1">
      <alignment horizontal="left" vertical="center"/>
    </xf>
    <xf numFmtId="0" fontId="48" fillId="0" borderId="20" xfId="0" applyFont="1" applyBorder="1" applyAlignment="1">
      <alignment horizontal="left" vertical="center"/>
    </xf>
    <xf numFmtId="0" fontId="48" fillId="0" borderId="0" xfId="0" applyFont="1" applyBorder="1" applyAlignment="1">
      <alignment horizontal="left" vertical="center"/>
    </xf>
    <xf numFmtId="0" fontId="48" fillId="0" borderId="19" xfId="0" applyFont="1" applyBorder="1" applyAlignment="1">
      <alignment horizontal="left" vertical="center"/>
    </xf>
    <xf numFmtId="0" fontId="40" fillId="0" borderId="20" xfId="0" applyFont="1" applyBorder="1" applyAlignment="1" applyProtection="1">
      <alignment horizontal="left" vertical="top" wrapText="1"/>
      <protection locked="0"/>
    </xf>
    <xf numFmtId="0" fontId="40" fillId="0" borderId="0" xfId="0" applyFont="1" applyBorder="1" applyAlignment="1" applyProtection="1">
      <alignment horizontal="left" vertical="top" wrapText="1"/>
      <protection locked="0"/>
    </xf>
    <xf numFmtId="0" fontId="40" fillId="0" borderId="19" xfId="0" applyFont="1" applyBorder="1" applyAlignment="1" applyProtection="1">
      <alignment horizontal="left" vertical="top" wrapText="1"/>
      <protection locked="0"/>
    </xf>
    <xf numFmtId="0" fontId="40" fillId="0" borderId="10" xfId="0" applyFont="1" applyBorder="1" applyAlignment="1" applyProtection="1">
      <alignment horizontal="left" vertical="top" wrapText="1"/>
      <protection locked="0"/>
    </xf>
    <xf numFmtId="0" fontId="40" fillId="0" borderId="3" xfId="0" applyFont="1" applyBorder="1" applyAlignment="1" applyProtection="1">
      <alignment horizontal="left" vertical="top" wrapText="1"/>
      <protection locked="0"/>
    </xf>
    <xf numFmtId="0" fontId="40" fillId="0" borderId="11" xfId="0" applyFont="1" applyBorder="1" applyAlignment="1" applyProtection="1">
      <alignment horizontal="left" vertical="top" wrapText="1"/>
      <protection locked="0"/>
    </xf>
    <xf numFmtId="0" fontId="44" fillId="0" borderId="0" xfId="0" applyFont="1" applyBorder="1" applyAlignment="1">
      <alignment horizontal="left"/>
    </xf>
    <xf numFmtId="0" fontId="44" fillId="0" borderId="3" xfId="0" applyFont="1" applyBorder="1" applyAlignment="1">
      <alignment horizontal="left"/>
    </xf>
    <xf numFmtId="0" fontId="44" fillId="0" borderId="8" xfId="0" applyFont="1" applyBorder="1" applyAlignment="1">
      <alignment horizontal="center" vertical="center"/>
    </xf>
    <xf numFmtId="0" fontId="44" fillId="0" borderId="4" xfId="0" applyFont="1" applyBorder="1" applyAlignment="1">
      <alignment horizontal="center" vertical="center"/>
    </xf>
    <xf numFmtId="0" fontId="44" fillId="0" borderId="9" xfId="0" applyFont="1" applyBorder="1" applyAlignment="1">
      <alignment horizontal="center" vertical="center"/>
    </xf>
    <xf numFmtId="0" fontId="44" fillId="0" borderId="20" xfId="0" applyFont="1" applyBorder="1" applyAlignment="1">
      <alignment horizontal="center" vertical="center"/>
    </xf>
    <xf numFmtId="0" fontId="44" fillId="0" borderId="0" xfId="0" applyFont="1" applyBorder="1" applyAlignment="1">
      <alignment horizontal="center" vertical="center"/>
    </xf>
    <xf numFmtId="0" fontId="44" fillId="0" borderId="19" xfId="0" applyFont="1" applyBorder="1" applyAlignment="1">
      <alignment horizontal="center" vertical="center"/>
    </xf>
    <xf numFmtId="0" fontId="49" fillId="0" borderId="20" xfId="0" applyFont="1" applyBorder="1" applyAlignment="1" applyProtection="1">
      <alignment horizontal="left" vertical="top" wrapText="1"/>
      <protection locked="0"/>
    </xf>
    <xf numFmtId="0" fontId="49" fillId="0" borderId="0" xfId="0" applyFont="1" applyBorder="1" applyAlignment="1" applyProtection="1">
      <alignment horizontal="left" vertical="top" wrapText="1"/>
      <protection locked="0"/>
    </xf>
    <xf numFmtId="0" fontId="49" fillId="0" borderId="19" xfId="0" applyFont="1" applyBorder="1" applyAlignment="1" applyProtection="1">
      <alignment horizontal="left" vertical="top" wrapText="1"/>
      <protection locked="0"/>
    </xf>
    <xf numFmtId="0" fontId="49" fillId="0" borderId="10" xfId="0" applyFont="1" applyBorder="1" applyAlignment="1" applyProtection="1">
      <alignment horizontal="left" vertical="top" wrapText="1"/>
      <protection locked="0"/>
    </xf>
    <xf numFmtId="0" fontId="49" fillId="0" borderId="3" xfId="0" applyFont="1" applyBorder="1" applyAlignment="1" applyProtection="1">
      <alignment horizontal="left" vertical="top" wrapText="1"/>
      <protection locked="0"/>
    </xf>
    <xf numFmtId="0" fontId="49" fillId="0" borderId="11" xfId="0" applyFont="1" applyBorder="1" applyAlignment="1" applyProtection="1">
      <alignment horizontal="left" vertical="top" wrapText="1"/>
      <protection locked="0"/>
    </xf>
    <xf numFmtId="179" fontId="60" fillId="0" borderId="12" xfId="0" applyNumberFormat="1" applyFont="1" applyFill="1" applyBorder="1" applyAlignment="1">
      <alignment horizontal="center" vertical="center" shrinkToFit="1"/>
    </xf>
    <xf numFmtId="179" fontId="60" fillId="0" borderId="13" xfId="0" applyNumberFormat="1" applyFont="1" applyFill="1" applyBorder="1" applyAlignment="1">
      <alignment horizontal="center" vertical="center" shrinkToFit="1"/>
    </xf>
    <xf numFmtId="0" fontId="60" fillId="0" borderId="12" xfId="0" applyFont="1" applyFill="1" applyBorder="1" applyAlignment="1">
      <alignment horizontal="center" vertical="center" textRotation="255"/>
    </xf>
    <xf numFmtId="0" fontId="60" fillId="0" borderId="30" xfId="0" applyFont="1" applyFill="1" applyBorder="1" applyAlignment="1">
      <alignment horizontal="center" vertical="center"/>
    </xf>
    <xf numFmtId="0" fontId="60" fillId="0" borderId="13" xfId="0" applyFont="1" applyFill="1" applyBorder="1" applyAlignment="1">
      <alignment horizontal="center" vertical="center"/>
    </xf>
    <xf numFmtId="0" fontId="60" fillId="0" borderId="14" xfId="0" applyFont="1" applyFill="1" applyBorder="1" applyAlignment="1">
      <alignment horizontal="center" vertical="center" textRotation="255"/>
    </xf>
    <xf numFmtId="178" fontId="60" fillId="0" borderId="6" xfId="0" applyNumberFormat="1" applyFont="1" applyFill="1" applyBorder="1" applyAlignment="1">
      <alignment horizontal="distributed" vertical="center"/>
    </xf>
    <xf numFmtId="0" fontId="60" fillId="0" borderId="6" xfId="0" applyFont="1" applyFill="1" applyBorder="1" applyAlignment="1">
      <alignment vertical="center"/>
    </xf>
    <xf numFmtId="38" fontId="60" fillId="0" borderId="6" xfId="2" applyFont="1" applyFill="1" applyBorder="1" applyAlignment="1">
      <alignment horizontal="distributed" vertical="center"/>
    </xf>
    <xf numFmtId="0" fontId="60" fillId="0" borderId="6" xfId="0" applyFont="1" applyFill="1" applyBorder="1" applyAlignment="1">
      <alignment horizontal="distributed" vertical="center"/>
    </xf>
    <xf numFmtId="38" fontId="60" fillId="0" borderId="7" xfId="2" applyFont="1" applyFill="1" applyBorder="1" applyAlignment="1">
      <alignment horizontal="distributed" vertical="center"/>
    </xf>
    <xf numFmtId="178" fontId="60" fillId="0" borderId="12" xfId="0" applyNumberFormat="1" applyFont="1" applyFill="1" applyBorder="1" applyAlignment="1">
      <alignment horizontal="center" vertical="center"/>
    </xf>
    <xf numFmtId="0" fontId="60" fillId="0" borderId="13" xfId="0" applyFont="1" applyFill="1" applyBorder="1" applyAlignment="1">
      <alignment vertical="center"/>
    </xf>
    <xf numFmtId="179" fontId="60" fillId="0" borderId="12" xfId="0" applyNumberFormat="1" applyFont="1" applyFill="1" applyBorder="1" applyAlignment="1">
      <alignment horizontal="center" vertical="center"/>
    </xf>
    <xf numFmtId="179" fontId="60" fillId="0" borderId="13" xfId="0" applyNumberFormat="1" applyFont="1" applyFill="1" applyBorder="1" applyAlignment="1">
      <alignment horizontal="center" vertical="center"/>
    </xf>
    <xf numFmtId="38" fontId="60" fillId="0" borderId="4" xfId="2" applyFont="1" applyFill="1" applyBorder="1" applyAlignment="1">
      <alignment horizontal="distributed" vertical="center"/>
    </xf>
    <xf numFmtId="38" fontId="60" fillId="0" borderId="5" xfId="2" applyFont="1" applyFill="1" applyBorder="1" applyAlignment="1">
      <alignment horizontal="distributed" vertical="center"/>
    </xf>
    <xf numFmtId="0" fontId="60" fillId="0" borderId="7" xfId="0" applyFont="1" applyFill="1" applyBorder="1" applyAlignment="1">
      <alignment horizontal="distributed" vertical="center"/>
    </xf>
    <xf numFmtId="0" fontId="60" fillId="0" borderId="7" xfId="0" applyFont="1" applyFill="1" applyBorder="1" applyAlignment="1">
      <alignment vertical="center"/>
    </xf>
    <xf numFmtId="38" fontId="60" fillId="0" borderId="9" xfId="2" applyFont="1" applyFill="1" applyBorder="1" applyAlignment="1">
      <alignment horizontal="distributed" vertical="center"/>
    </xf>
    <xf numFmtId="0" fontId="60" fillId="0" borderId="0" xfId="0" applyFont="1" applyFill="1" applyBorder="1" applyAlignment="1">
      <alignment horizontal="center" vertical="center"/>
    </xf>
    <xf numFmtId="38" fontId="60" fillId="0" borderId="3" xfId="2" applyFont="1" applyFill="1" applyBorder="1" applyAlignment="1">
      <alignment horizontal="distributed" vertical="center"/>
    </xf>
    <xf numFmtId="0" fontId="60" fillId="0" borderId="4" xfId="0" applyFont="1" applyFill="1" applyBorder="1" applyAlignment="1">
      <alignment horizontal="distributed" vertical="center"/>
    </xf>
    <xf numFmtId="0" fontId="60" fillId="0" borderId="30" xfId="0" applyFont="1" applyFill="1" applyBorder="1" applyAlignment="1">
      <alignment horizontal="center" vertical="center" textRotation="255"/>
    </xf>
    <xf numFmtId="0" fontId="60" fillId="0" borderId="13" xfId="0" applyFont="1" applyFill="1" applyBorder="1" applyAlignment="1">
      <alignment horizontal="center" vertical="center" textRotation="255"/>
    </xf>
    <xf numFmtId="0" fontId="60" fillId="0" borderId="8" xfId="0" quotePrefix="1" applyFont="1" applyFill="1" applyBorder="1" applyAlignment="1">
      <alignment horizontal="center" vertical="center"/>
    </xf>
    <xf numFmtId="0" fontId="60" fillId="0" borderId="10" xfId="0" applyFont="1" applyFill="1" applyBorder="1" applyAlignment="1">
      <alignment horizontal="center" vertical="center"/>
    </xf>
    <xf numFmtId="0" fontId="60" fillId="0" borderId="3" xfId="0" applyFont="1" applyFill="1" applyBorder="1" applyAlignment="1">
      <alignment horizontal="distributed" vertical="center"/>
    </xf>
    <xf numFmtId="180" fontId="56" fillId="0" borderId="12" xfId="2" applyNumberFormat="1" applyFont="1" applyFill="1" applyBorder="1" applyAlignment="1">
      <alignment horizontal="right" vertical="center"/>
    </xf>
    <xf numFmtId="180" fontId="56" fillId="0" borderId="13" xfId="2" applyNumberFormat="1" applyFont="1" applyFill="1" applyBorder="1" applyAlignment="1">
      <alignment horizontal="right" vertical="center"/>
    </xf>
    <xf numFmtId="38" fontId="60" fillId="0" borderId="8" xfId="2" quotePrefix="1" applyFont="1" applyFill="1" applyBorder="1" applyAlignment="1">
      <alignment horizontal="center" vertical="center"/>
    </xf>
    <xf numFmtId="38" fontId="60" fillId="0" borderId="4" xfId="2" applyFont="1" applyFill="1" applyBorder="1" applyAlignment="1">
      <alignment horizontal="center" vertical="center"/>
    </xf>
    <xf numFmtId="38" fontId="60" fillId="0" borderId="3" xfId="2" applyFont="1" applyFill="1" applyBorder="1" applyAlignment="1">
      <alignment horizontal="center" vertical="center"/>
    </xf>
    <xf numFmtId="38" fontId="60" fillId="0" borderId="9" xfId="2" applyFont="1" applyFill="1" applyBorder="1" applyAlignment="1">
      <alignment vertical="center"/>
    </xf>
    <xf numFmtId="38" fontId="60" fillId="0" borderId="11" xfId="2" applyFont="1" applyFill="1" applyBorder="1" applyAlignment="1">
      <alignment vertical="center"/>
    </xf>
    <xf numFmtId="38" fontId="60" fillId="0" borderId="0" xfId="2" applyFont="1" applyFill="1" applyBorder="1" applyAlignment="1">
      <alignment horizontal="distributed" vertical="center"/>
    </xf>
    <xf numFmtId="0" fontId="60" fillId="0" borderId="0" xfId="0" applyFont="1" applyFill="1" applyBorder="1" applyAlignment="1">
      <alignment horizontal="distributed" vertical="center"/>
    </xf>
    <xf numFmtId="38" fontId="60" fillId="0" borderId="0" xfId="2" applyFont="1" applyFill="1" applyBorder="1" applyAlignment="1">
      <alignment horizontal="center" vertical="center"/>
    </xf>
    <xf numFmtId="38" fontId="60" fillId="0" borderId="19" xfId="2" applyFont="1" applyFill="1" applyBorder="1" applyAlignment="1">
      <alignment vertical="center"/>
    </xf>
    <xf numFmtId="38" fontId="60" fillId="0" borderId="10" xfId="2" quotePrefix="1" applyFont="1" applyFill="1" applyBorder="1" applyAlignment="1">
      <alignment horizontal="center" vertical="center"/>
    </xf>
    <xf numFmtId="38" fontId="60" fillId="0" borderId="4" xfId="2" quotePrefix="1" applyFont="1" applyFill="1" applyBorder="1" applyAlignment="1">
      <alignment horizontal="center" vertical="center"/>
    </xf>
    <xf numFmtId="38" fontId="60" fillId="0" borderId="3" xfId="2" quotePrefix="1" applyFont="1" applyFill="1" applyBorder="1" applyAlignment="1">
      <alignment horizontal="center" vertical="center"/>
    </xf>
    <xf numFmtId="0" fontId="57" fillId="0" borderId="4" xfId="0" applyFont="1" applyFill="1" applyBorder="1" applyAlignment="1">
      <alignment horizontal="distributed" vertical="center" wrapText="1" shrinkToFit="1"/>
    </xf>
    <xf numFmtId="0" fontId="57" fillId="0" borderId="4" xfId="0" applyFont="1" applyFill="1" applyBorder="1" applyAlignment="1">
      <alignment horizontal="distributed" vertical="center" shrinkToFit="1"/>
    </xf>
    <xf numFmtId="0" fontId="60" fillId="0" borderId="3" xfId="0" applyFont="1" applyFill="1" applyBorder="1" applyAlignment="1">
      <alignment horizontal="distributed" vertical="center" shrinkToFit="1"/>
    </xf>
    <xf numFmtId="0" fontId="60" fillId="0" borderId="9" xfId="0" applyFont="1" applyFill="1" applyBorder="1" applyAlignment="1">
      <alignment horizontal="center" vertical="center"/>
    </xf>
    <xf numFmtId="0" fontId="60" fillId="0" borderId="11" xfId="0" applyFont="1" applyFill="1" applyBorder="1" applyAlignment="1">
      <alignment horizontal="center" vertical="center"/>
    </xf>
    <xf numFmtId="180" fontId="60" fillId="0" borderId="12" xfId="0" applyNumberFormat="1" applyFont="1" applyFill="1" applyBorder="1" applyAlignment="1">
      <alignment horizontal="right" vertical="center"/>
    </xf>
    <xf numFmtId="180" fontId="60" fillId="0" borderId="13" xfId="0" applyNumberFormat="1" applyFont="1" applyFill="1" applyBorder="1" applyAlignment="1">
      <alignment horizontal="right" vertical="center"/>
    </xf>
    <xf numFmtId="0" fontId="60" fillId="0" borderId="6" xfId="0" applyFont="1" applyFill="1" applyBorder="1" applyAlignment="1">
      <alignment horizontal="distributed" vertical="center" shrinkToFit="1"/>
    </xf>
    <xf numFmtId="0" fontId="60" fillId="0" borderId="6" xfId="0" applyFont="1" applyFill="1" applyBorder="1" applyAlignment="1">
      <alignment horizontal="distributed" vertical="center" wrapText="1" shrinkToFit="1"/>
    </xf>
    <xf numFmtId="0" fontId="60" fillId="0" borderId="6" xfId="0" applyFont="1" applyFill="1" applyBorder="1" applyAlignment="1">
      <alignment horizontal="right" vertical="center"/>
    </xf>
    <xf numFmtId="0" fontId="60" fillId="0" borderId="3" xfId="0" applyFont="1" applyFill="1" applyBorder="1" applyAlignment="1">
      <alignment horizontal="distributed" vertical="center" wrapText="1" shrinkToFit="1"/>
    </xf>
    <xf numFmtId="0" fontId="60" fillId="0" borderId="7" xfId="0" applyFont="1" applyFill="1" applyBorder="1" applyAlignment="1">
      <alignment horizontal="right" vertical="center"/>
    </xf>
    <xf numFmtId="0" fontId="59" fillId="0" borderId="0" xfId="0" applyFont="1" applyFill="1" applyBorder="1" applyAlignment="1">
      <alignment horizontal="center" vertical="center"/>
    </xf>
    <xf numFmtId="0" fontId="60" fillId="0" borderId="5" xfId="0" applyFont="1" applyFill="1" applyBorder="1" applyAlignment="1">
      <alignment horizontal="distributed"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人口推移（予測）</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[1]給水人口予測!$C$1</c:f>
              <c:strCache>
                <c:ptCount val="1"/>
                <c:pt idx="0">
                  <c:v>標津
地区</c:v>
                </c:pt>
              </c:strCache>
            </c:strRef>
          </c:tx>
          <c:spPr>
            <a:ln w="28575" cap="rnd">
              <a:solidFill>
                <a:schemeClr val="accent1"/>
              </a:solidFill>
              <a:round/>
            </a:ln>
            <a:effectLst/>
          </c:spPr>
          <c:marker>
            <c:symbol val="none"/>
          </c:marker>
          <c:cat>
            <c:multiLvlStrRef>
              <c:f>[1]給水人口予測!$A$2:$B$12</c:f>
              <c:multiLvlStrCache>
                <c:ptCount val="11"/>
                <c:lvl>
                  <c:pt idx="0">
                    <c:v>Ｈ22</c:v>
                  </c:pt>
                  <c:pt idx="1">
                    <c:v>Ｈ27</c:v>
                  </c:pt>
                  <c:pt idx="2">
                    <c:v>Ｒ2</c:v>
                  </c:pt>
                  <c:pt idx="3">
                    <c:v>Ｒ7</c:v>
                  </c:pt>
                  <c:pt idx="4">
                    <c:v>Ｒ12</c:v>
                  </c:pt>
                  <c:pt idx="5">
                    <c:v>Ｒ17</c:v>
                  </c:pt>
                  <c:pt idx="6">
                    <c:v>Ｒ22</c:v>
                  </c:pt>
                  <c:pt idx="7">
                    <c:v>Ｒ27</c:v>
                  </c:pt>
                  <c:pt idx="8">
                    <c:v>Ｒ32</c:v>
                  </c:pt>
                  <c:pt idx="9">
                    <c:v>Ｒ37</c:v>
                  </c:pt>
                  <c:pt idx="10">
                    <c:v>Ｒ42</c:v>
                  </c:pt>
                </c:lvl>
                <c:lvl>
                  <c:pt idx="0">
                    <c:v>2010</c:v>
                  </c:pt>
                  <c:pt idx="1">
                    <c:v>2015</c:v>
                  </c:pt>
                  <c:pt idx="2">
                    <c:v>2020</c:v>
                  </c:pt>
                  <c:pt idx="3">
                    <c:v>2025</c:v>
                  </c:pt>
                  <c:pt idx="4">
                    <c:v>2030</c:v>
                  </c:pt>
                  <c:pt idx="5">
                    <c:v>2035</c:v>
                  </c:pt>
                  <c:pt idx="6">
                    <c:v>2040</c:v>
                  </c:pt>
                  <c:pt idx="7">
                    <c:v>2045</c:v>
                  </c:pt>
                  <c:pt idx="8">
                    <c:v>2050</c:v>
                  </c:pt>
                  <c:pt idx="9">
                    <c:v>2055</c:v>
                  </c:pt>
                  <c:pt idx="10">
                    <c:v>2060</c:v>
                  </c:pt>
                </c:lvl>
              </c:multiLvlStrCache>
            </c:multiLvlStrRef>
          </c:cat>
          <c:val>
            <c:numRef>
              <c:f>[1]給水人口予測!$C$2:$C$12</c:f>
              <c:numCache>
                <c:formatCode>General</c:formatCode>
                <c:ptCount val="11"/>
                <c:pt idx="0">
                  <c:v>4158</c:v>
                </c:pt>
                <c:pt idx="1">
                  <c:v>3829</c:v>
                </c:pt>
                <c:pt idx="2">
                  <c:v>3696</c:v>
                </c:pt>
                <c:pt idx="3">
                  <c:v>3520</c:v>
                </c:pt>
                <c:pt idx="4">
                  <c:v>3362</c:v>
                </c:pt>
                <c:pt idx="5">
                  <c:v>3219</c:v>
                </c:pt>
                <c:pt idx="6">
                  <c:v>3091</c:v>
                </c:pt>
                <c:pt idx="7">
                  <c:v>2976</c:v>
                </c:pt>
                <c:pt idx="8">
                  <c:v>2872</c:v>
                </c:pt>
                <c:pt idx="9">
                  <c:v>2779</c:v>
                </c:pt>
                <c:pt idx="10">
                  <c:v>2695</c:v>
                </c:pt>
              </c:numCache>
            </c:numRef>
          </c:val>
          <c:smooth val="0"/>
          <c:extLst>
            <c:ext xmlns:c16="http://schemas.microsoft.com/office/drawing/2014/chart" uri="{C3380CC4-5D6E-409C-BE32-E72D297353CC}">
              <c16:uniqueId val="{00000000-5F60-4087-B1CC-B91CB34E2D48}"/>
            </c:ext>
          </c:extLst>
        </c:ser>
        <c:ser>
          <c:idx val="1"/>
          <c:order val="1"/>
          <c:tx>
            <c:strRef>
              <c:f>[1]給水人口予測!$D$1</c:f>
              <c:strCache>
                <c:ptCount val="1"/>
                <c:pt idx="0">
                  <c:v>川北
地区</c:v>
                </c:pt>
              </c:strCache>
            </c:strRef>
          </c:tx>
          <c:spPr>
            <a:ln w="28575" cap="rnd">
              <a:solidFill>
                <a:schemeClr val="accent2"/>
              </a:solidFill>
              <a:round/>
            </a:ln>
            <a:effectLst/>
          </c:spPr>
          <c:marker>
            <c:symbol val="none"/>
          </c:marker>
          <c:cat>
            <c:multiLvlStrRef>
              <c:f>[1]給水人口予測!$A$2:$B$12</c:f>
              <c:multiLvlStrCache>
                <c:ptCount val="11"/>
                <c:lvl>
                  <c:pt idx="0">
                    <c:v>Ｈ22</c:v>
                  </c:pt>
                  <c:pt idx="1">
                    <c:v>Ｈ27</c:v>
                  </c:pt>
                  <c:pt idx="2">
                    <c:v>Ｒ2</c:v>
                  </c:pt>
                  <c:pt idx="3">
                    <c:v>Ｒ7</c:v>
                  </c:pt>
                  <c:pt idx="4">
                    <c:v>Ｒ12</c:v>
                  </c:pt>
                  <c:pt idx="5">
                    <c:v>Ｒ17</c:v>
                  </c:pt>
                  <c:pt idx="6">
                    <c:v>Ｒ22</c:v>
                  </c:pt>
                  <c:pt idx="7">
                    <c:v>Ｒ27</c:v>
                  </c:pt>
                  <c:pt idx="8">
                    <c:v>Ｒ32</c:v>
                  </c:pt>
                  <c:pt idx="9">
                    <c:v>Ｒ37</c:v>
                  </c:pt>
                  <c:pt idx="10">
                    <c:v>Ｒ42</c:v>
                  </c:pt>
                </c:lvl>
                <c:lvl>
                  <c:pt idx="0">
                    <c:v>2010</c:v>
                  </c:pt>
                  <c:pt idx="1">
                    <c:v>2015</c:v>
                  </c:pt>
                  <c:pt idx="2">
                    <c:v>2020</c:v>
                  </c:pt>
                  <c:pt idx="3">
                    <c:v>2025</c:v>
                  </c:pt>
                  <c:pt idx="4">
                    <c:v>2030</c:v>
                  </c:pt>
                  <c:pt idx="5">
                    <c:v>2035</c:v>
                  </c:pt>
                  <c:pt idx="6">
                    <c:v>2040</c:v>
                  </c:pt>
                  <c:pt idx="7">
                    <c:v>2045</c:v>
                  </c:pt>
                  <c:pt idx="8">
                    <c:v>2050</c:v>
                  </c:pt>
                  <c:pt idx="9">
                    <c:v>2055</c:v>
                  </c:pt>
                  <c:pt idx="10">
                    <c:v>2060</c:v>
                  </c:pt>
                </c:lvl>
              </c:multiLvlStrCache>
            </c:multiLvlStrRef>
          </c:cat>
          <c:val>
            <c:numRef>
              <c:f>[1]給水人口予測!$D$2:$D$12</c:f>
              <c:numCache>
                <c:formatCode>General</c:formatCode>
                <c:ptCount val="11"/>
                <c:pt idx="0">
                  <c:v>1405</c:v>
                </c:pt>
                <c:pt idx="1">
                  <c:v>1411</c:v>
                </c:pt>
                <c:pt idx="2">
                  <c:v>1323</c:v>
                </c:pt>
                <c:pt idx="3">
                  <c:v>1260</c:v>
                </c:pt>
                <c:pt idx="4">
                  <c:v>1203</c:v>
                </c:pt>
                <c:pt idx="5">
                  <c:v>1152</c:v>
                </c:pt>
                <c:pt idx="6">
                  <c:v>1106</c:v>
                </c:pt>
                <c:pt idx="7">
                  <c:v>1065</c:v>
                </c:pt>
                <c:pt idx="8">
                  <c:v>1028</c:v>
                </c:pt>
                <c:pt idx="9">
                  <c:v>995</c:v>
                </c:pt>
                <c:pt idx="10">
                  <c:v>964</c:v>
                </c:pt>
              </c:numCache>
            </c:numRef>
          </c:val>
          <c:smooth val="0"/>
          <c:extLst>
            <c:ext xmlns:c16="http://schemas.microsoft.com/office/drawing/2014/chart" uri="{C3380CC4-5D6E-409C-BE32-E72D297353CC}">
              <c16:uniqueId val="{00000001-5F60-4087-B1CC-B91CB34E2D48}"/>
            </c:ext>
          </c:extLst>
        </c:ser>
        <c:ser>
          <c:idx val="2"/>
          <c:order val="2"/>
          <c:tx>
            <c:strRef>
              <c:f>[1]給水人口予測!$E$1</c:f>
              <c:strCache>
                <c:ptCount val="1"/>
                <c:pt idx="0">
                  <c:v>薫別
地区</c:v>
                </c:pt>
              </c:strCache>
            </c:strRef>
          </c:tx>
          <c:spPr>
            <a:ln w="28575" cap="rnd">
              <a:solidFill>
                <a:schemeClr val="accent3"/>
              </a:solidFill>
              <a:round/>
            </a:ln>
            <a:effectLst/>
          </c:spPr>
          <c:marker>
            <c:symbol val="none"/>
          </c:marker>
          <c:cat>
            <c:multiLvlStrRef>
              <c:f>[1]給水人口予測!$A$2:$B$12</c:f>
              <c:multiLvlStrCache>
                <c:ptCount val="11"/>
                <c:lvl>
                  <c:pt idx="0">
                    <c:v>Ｈ22</c:v>
                  </c:pt>
                  <c:pt idx="1">
                    <c:v>Ｈ27</c:v>
                  </c:pt>
                  <c:pt idx="2">
                    <c:v>Ｒ2</c:v>
                  </c:pt>
                  <c:pt idx="3">
                    <c:v>Ｒ7</c:v>
                  </c:pt>
                  <c:pt idx="4">
                    <c:v>Ｒ12</c:v>
                  </c:pt>
                  <c:pt idx="5">
                    <c:v>Ｒ17</c:v>
                  </c:pt>
                  <c:pt idx="6">
                    <c:v>Ｒ22</c:v>
                  </c:pt>
                  <c:pt idx="7">
                    <c:v>Ｒ27</c:v>
                  </c:pt>
                  <c:pt idx="8">
                    <c:v>Ｒ32</c:v>
                  </c:pt>
                  <c:pt idx="9">
                    <c:v>Ｒ37</c:v>
                  </c:pt>
                  <c:pt idx="10">
                    <c:v>Ｒ42</c:v>
                  </c:pt>
                </c:lvl>
                <c:lvl>
                  <c:pt idx="0">
                    <c:v>2010</c:v>
                  </c:pt>
                  <c:pt idx="1">
                    <c:v>2015</c:v>
                  </c:pt>
                  <c:pt idx="2">
                    <c:v>2020</c:v>
                  </c:pt>
                  <c:pt idx="3">
                    <c:v>2025</c:v>
                  </c:pt>
                  <c:pt idx="4">
                    <c:v>2030</c:v>
                  </c:pt>
                  <c:pt idx="5">
                    <c:v>2035</c:v>
                  </c:pt>
                  <c:pt idx="6">
                    <c:v>2040</c:v>
                  </c:pt>
                  <c:pt idx="7">
                    <c:v>2045</c:v>
                  </c:pt>
                  <c:pt idx="8">
                    <c:v>2050</c:v>
                  </c:pt>
                  <c:pt idx="9">
                    <c:v>2055</c:v>
                  </c:pt>
                  <c:pt idx="10">
                    <c:v>2060</c:v>
                  </c:pt>
                </c:lvl>
              </c:multiLvlStrCache>
            </c:multiLvlStrRef>
          </c:cat>
          <c:val>
            <c:numRef>
              <c:f>[1]給水人口予測!$E$2:$E$12</c:f>
              <c:numCache>
                <c:formatCode>General</c:formatCode>
                <c:ptCount val="11"/>
                <c:pt idx="0">
                  <c:v>123</c:v>
                </c:pt>
                <c:pt idx="1">
                  <c:v>82</c:v>
                </c:pt>
                <c:pt idx="2">
                  <c:v>91</c:v>
                </c:pt>
                <c:pt idx="3">
                  <c:v>86</c:v>
                </c:pt>
                <c:pt idx="4">
                  <c:v>82</c:v>
                </c:pt>
                <c:pt idx="5">
                  <c:v>79</c:v>
                </c:pt>
                <c:pt idx="6">
                  <c:v>76</c:v>
                </c:pt>
                <c:pt idx="7">
                  <c:v>73</c:v>
                </c:pt>
                <c:pt idx="8">
                  <c:v>70</c:v>
                </c:pt>
                <c:pt idx="9">
                  <c:v>68</c:v>
                </c:pt>
                <c:pt idx="10">
                  <c:v>66</c:v>
                </c:pt>
              </c:numCache>
            </c:numRef>
          </c:val>
          <c:smooth val="0"/>
          <c:extLst>
            <c:ext xmlns:c16="http://schemas.microsoft.com/office/drawing/2014/chart" uri="{C3380CC4-5D6E-409C-BE32-E72D297353CC}">
              <c16:uniqueId val="{00000002-5F60-4087-B1CC-B91CB34E2D48}"/>
            </c:ext>
          </c:extLst>
        </c:ser>
        <c:ser>
          <c:idx val="3"/>
          <c:order val="3"/>
          <c:tx>
            <c:strRef>
              <c:f>[1]給水人口予測!$F$1</c:f>
              <c:strCache>
                <c:ptCount val="1"/>
                <c:pt idx="0">
                  <c:v>合計</c:v>
                </c:pt>
              </c:strCache>
            </c:strRef>
          </c:tx>
          <c:spPr>
            <a:ln w="28575" cap="rnd">
              <a:solidFill>
                <a:schemeClr val="accent4"/>
              </a:solidFill>
              <a:round/>
            </a:ln>
            <a:effectLst/>
          </c:spPr>
          <c:marker>
            <c:symbol val="none"/>
          </c:marker>
          <c:cat>
            <c:multiLvlStrRef>
              <c:f>[1]給水人口予測!$A$2:$B$12</c:f>
              <c:multiLvlStrCache>
                <c:ptCount val="11"/>
                <c:lvl>
                  <c:pt idx="0">
                    <c:v>Ｈ22</c:v>
                  </c:pt>
                  <c:pt idx="1">
                    <c:v>Ｈ27</c:v>
                  </c:pt>
                  <c:pt idx="2">
                    <c:v>Ｒ2</c:v>
                  </c:pt>
                  <c:pt idx="3">
                    <c:v>Ｒ7</c:v>
                  </c:pt>
                  <c:pt idx="4">
                    <c:v>Ｒ12</c:v>
                  </c:pt>
                  <c:pt idx="5">
                    <c:v>Ｒ17</c:v>
                  </c:pt>
                  <c:pt idx="6">
                    <c:v>Ｒ22</c:v>
                  </c:pt>
                  <c:pt idx="7">
                    <c:v>Ｒ27</c:v>
                  </c:pt>
                  <c:pt idx="8">
                    <c:v>Ｒ32</c:v>
                  </c:pt>
                  <c:pt idx="9">
                    <c:v>Ｒ37</c:v>
                  </c:pt>
                  <c:pt idx="10">
                    <c:v>Ｒ42</c:v>
                  </c:pt>
                </c:lvl>
                <c:lvl>
                  <c:pt idx="0">
                    <c:v>2010</c:v>
                  </c:pt>
                  <c:pt idx="1">
                    <c:v>2015</c:v>
                  </c:pt>
                  <c:pt idx="2">
                    <c:v>2020</c:v>
                  </c:pt>
                  <c:pt idx="3">
                    <c:v>2025</c:v>
                  </c:pt>
                  <c:pt idx="4">
                    <c:v>2030</c:v>
                  </c:pt>
                  <c:pt idx="5">
                    <c:v>2035</c:v>
                  </c:pt>
                  <c:pt idx="6">
                    <c:v>2040</c:v>
                  </c:pt>
                  <c:pt idx="7">
                    <c:v>2045</c:v>
                  </c:pt>
                  <c:pt idx="8">
                    <c:v>2050</c:v>
                  </c:pt>
                  <c:pt idx="9">
                    <c:v>2055</c:v>
                  </c:pt>
                  <c:pt idx="10">
                    <c:v>2060</c:v>
                  </c:pt>
                </c:lvl>
              </c:multiLvlStrCache>
            </c:multiLvlStrRef>
          </c:cat>
          <c:val>
            <c:numRef>
              <c:f>[1]給水人口予測!$F$2:$F$12</c:f>
              <c:numCache>
                <c:formatCode>General</c:formatCode>
                <c:ptCount val="11"/>
                <c:pt idx="0">
                  <c:v>5686</c:v>
                </c:pt>
                <c:pt idx="1">
                  <c:v>5322</c:v>
                </c:pt>
                <c:pt idx="2">
                  <c:v>5110</c:v>
                </c:pt>
                <c:pt idx="3">
                  <c:v>4866</c:v>
                </c:pt>
                <c:pt idx="4">
                  <c:v>4647</c:v>
                </c:pt>
                <c:pt idx="5">
                  <c:v>4450</c:v>
                </c:pt>
                <c:pt idx="6">
                  <c:v>4273</c:v>
                </c:pt>
                <c:pt idx="7">
                  <c:v>4114</c:v>
                </c:pt>
                <c:pt idx="8">
                  <c:v>3970</c:v>
                </c:pt>
                <c:pt idx="9">
                  <c:v>3842</c:v>
                </c:pt>
                <c:pt idx="10">
                  <c:v>3725</c:v>
                </c:pt>
              </c:numCache>
            </c:numRef>
          </c:val>
          <c:smooth val="0"/>
          <c:extLst>
            <c:ext xmlns:c16="http://schemas.microsoft.com/office/drawing/2014/chart" uri="{C3380CC4-5D6E-409C-BE32-E72D297353CC}">
              <c16:uniqueId val="{00000003-5F60-4087-B1CC-B91CB34E2D48}"/>
            </c:ext>
          </c:extLst>
        </c:ser>
        <c:dLbls>
          <c:showLegendKey val="0"/>
          <c:showVal val="0"/>
          <c:showCatName val="0"/>
          <c:showSerName val="0"/>
          <c:showPercent val="0"/>
          <c:showBubbleSize val="0"/>
        </c:dLbls>
        <c:smooth val="0"/>
        <c:axId val="550453112"/>
        <c:axId val="550453768"/>
      </c:lineChart>
      <c:catAx>
        <c:axId val="55045311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t>人</a:t>
                </a:r>
              </a:p>
            </c:rich>
          </c:tx>
          <c:layout>
            <c:manualLayout>
              <c:xMode val="edge"/>
              <c:yMode val="edge"/>
              <c:x val="3.9723272841648671E-2"/>
              <c:y val="5.9090431877833416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50453768"/>
        <c:crosses val="autoZero"/>
        <c:auto val="1"/>
        <c:lblAlgn val="ctr"/>
        <c:lblOffset val="100"/>
        <c:noMultiLvlLbl val="0"/>
      </c:catAx>
      <c:valAx>
        <c:axId val="5504537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504531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[2]データ!$B$10:$F$10</c:f>
              <c:numCache>
                <c:formatCode>General</c:formatCode>
                <c:ptCount val="5"/>
                <c:pt idx="0">
                  <c:v>46388</c:v>
                </c:pt>
                <c:pt idx="1">
                  <c:v>46753</c:v>
                </c:pt>
                <c:pt idx="2">
                  <c:v>47119</c:v>
                </c:pt>
                <c:pt idx="3">
                  <c:v>47484</c:v>
                </c:pt>
                <c:pt idx="4">
                  <c:v>47849</c:v>
                </c:pt>
              </c:numCache>
            </c:numRef>
          </c:cat>
          <c:val>
            <c:numRef>
              <c:f>[2]データ!$BE$6:$BI$6</c:f>
              <c:numCache>
                <c:formatCode>General</c:formatCode>
                <c:ptCount val="5"/>
                <c:pt idx="0">
                  <c:v>355.21</c:v>
                </c:pt>
                <c:pt idx="1">
                  <c:v>355.63</c:v>
                </c:pt>
                <c:pt idx="2">
                  <c:v>372.26</c:v>
                </c:pt>
                <c:pt idx="3">
                  <c:v>404.25</c:v>
                </c:pt>
                <c:pt idx="4">
                  <c:v>430.35</c:v>
                </c:pt>
              </c:numCache>
            </c:numRef>
          </c:val>
          <c:extLst>
            <c:ext xmlns:c16="http://schemas.microsoft.com/office/drawing/2014/chart" uri="{C3380CC4-5D6E-409C-BE32-E72D297353CC}">
              <c16:uniqueId val="{00000000-3B14-4DD7-83A9-91CBA8273B5F}"/>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[2]データ!$BJ$6:$BN$6</c:f>
              <c:numCache>
                <c:formatCode>General</c:formatCode>
                <c:ptCount val="5"/>
                <c:pt idx="0">
                  <c:v>1280.18</c:v>
                </c:pt>
                <c:pt idx="1">
                  <c:v>1346.23</c:v>
                </c:pt>
                <c:pt idx="2">
                  <c:v>1295.06</c:v>
                </c:pt>
                <c:pt idx="3">
                  <c:v>1168.7</c:v>
                </c:pt>
                <c:pt idx="4">
                  <c:v>1245.46</c:v>
                </c:pt>
              </c:numCache>
            </c:numRef>
          </c:val>
          <c:smooth val="0"/>
          <c:extLst>
            <c:ext xmlns:c16="http://schemas.microsoft.com/office/drawing/2014/chart" uri="{C3380CC4-5D6E-409C-BE32-E72D297353CC}">
              <c16:uniqueId val="{00000001-3B14-4DD7-83A9-91CBA8273B5F}"/>
            </c:ext>
          </c:extLst>
        </c:ser>
        <c:dLbls>
          <c:showLegendKey val="0"/>
          <c:showVal val="0"/>
          <c:showCatName val="0"/>
          <c:showSerName val="0"/>
          <c:showPercent val="0"/>
          <c:showBubbleSize val="0"/>
        </c:dLbls>
        <c:marker val="1"/>
        <c:smooth val="0"/>
        <c:axId val="73375104"/>
        <c:axId val="73393664"/>
      </c:lineChart>
      <c:catAx>
        <c:axId val="73375104"/>
        <c:scaling>
          <c:orientation val="minMax"/>
        </c:scaling>
        <c:delete val="1"/>
        <c:axPos val="b"/>
        <c:numFmt formatCode="General" sourceLinked="1"/>
        <c:majorTickMark val="none"/>
        <c:minorTickMark val="none"/>
        <c:tickLblPos val="none"/>
        <c:crossAx val="73393664"/>
        <c:crosses val="autoZero"/>
        <c:auto val="1"/>
        <c:lblAlgn val="ctr"/>
        <c:lblOffset val="100"/>
        <c:noMultiLvlLbl val="1"/>
      </c:cat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[2]データ!$B$10:$F$10</c:f>
              <c:numCache>
                <c:formatCode>General</c:formatCode>
                <c:ptCount val="5"/>
                <c:pt idx="0">
                  <c:v>46388</c:v>
                </c:pt>
                <c:pt idx="1">
                  <c:v>46753</c:v>
                </c:pt>
                <c:pt idx="2">
                  <c:v>47119</c:v>
                </c:pt>
                <c:pt idx="3">
                  <c:v>47484</c:v>
                </c:pt>
                <c:pt idx="4">
                  <c:v>47849</c:v>
                </c:pt>
              </c:numCache>
            </c:numRef>
          </c:cat>
          <c:val>
            <c:numRef>
              <c:f>[2]データ!$BP$6:$BT$6</c:f>
              <c:numCache>
                <c:formatCode>General</c:formatCode>
                <c:ptCount val="5"/>
                <c:pt idx="0">
                  <c:v>136.61000000000001</c:v>
                </c:pt>
                <c:pt idx="1">
                  <c:v>120.85</c:v>
                </c:pt>
                <c:pt idx="2">
                  <c:v>135.16999999999999</c:v>
                </c:pt>
                <c:pt idx="3">
                  <c:v>134.41</c:v>
                </c:pt>
                <c:pt idx="4">
                  <c:v>136.44</c:v>
                </c:pt>
              </c:numCache>
            </c:numRef>
          </c:val>
          <c:extLst>
            <c:ext xmlns:c16="http://schemas.microsoft.com/office/drawing/2014/chart" uri="{C3380CC4-5D6E-409C-BE32-E72D297353CC}">
              <c16:uniqueId val="{00000000-EB8B-497D-963F-50EC00962D0C}"/>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[2]データ!$BU$6:$BY$6</c:f>
              <c:numCache>
                <c:formatCode>General</c:formatCode>
                <c:ptCount val="5"/>
                <c:pt idx="0">
                  <c:v>53.62</c:v>
                </c:pt>
                <c:pt idx="1">
                  <c:v>53.41</c:v>
                </c:pt>
                <c:pt idx="2">
                  <c:v>53.29</c:v>
                </c:pt>
                <c:pt idx="3">
                  <c:v>53.59</c:v>
                </c:pt>
                <c:pt idx="4">
                  <c:v>51.08</c:v>
                </c:pt>
              </c:numCache>
            </c:numRef>
          </c:val>
          <c:smooth val="0"/>
          <c:extLst>
            <c:ext xmlns:c16="http://schemas.microsoft.com/office/drawing/2014/chart" uri="{C3380CC4-5D6E-409C-BE32-E72D297353CC}">
              <c16:uniqueId val="{00000001-EB8B-497D-963F-50EC00962D0C}"/>
            </c:ext>
          </c:extLst>
        </c:ser>
        <c:dLbls>
          <c:showLegendKey val="0"/>
          <c:showVal val="0"/>
          <c:showCatName val="0"/>
          <c:showSerName val="0"/>
          <c:showPercent val="0"/>
          <c:showBubbleSize val="0"/>
        </c:dLbls>
        <c:marker val="1"/>
        <c:smooth val="0"/>
        <c:axId val="139856896"/>
        <c:axId val="139875456"/>
      </c:lineChart>
      <c:catAx>
        <c:axId val="139856896"/>
        <c:scaling>
          <c:orientation val="minMax"/>
        </c:scaling>
        <c:delete val="1"/>
        <c:axPos val="b"/>
        <c:numFmt formatCode="General" sourceLinked="1"/>
        <c:majorTickMark val="none"/>
        <c:minorTickMark val="none"/>
        <c:tickLblPos val="none"/>
        <c:crossAx val="139875456"/>
        <c:crosses val="autoZero"/>
        <c:auto val="1"/>
        <c:lblAlgn val="ctr"/>
        <c:lblOffset val="100"/>
        <c:noMultiLvlLbl val="1"/>
      </c:cat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[2]データ!$B$10:$F$10</c:f>
              <c:numCache>
                <c:formatCode>General</c:formatCode>
                <c:ptCount val="5"/>
                <c:pt idx="0">
                  <c:v>46388</c:v>
                </c:pt>
                <c:pt idx="1">
                  <c:v>46753</c:v>
                </c:pt>
                <c:pt idx="2">
                  <c:v>47119</c:v>
                </c:pt>
                <c:pt idx="3">
                  <c:v>47484</c:v>
                </c:pt>
                <c:pt idx="4">
                  <c:v>47849</c:v>
                </c:pt>
              </c:numCache>
            </c:numRef>
          </c:cat>
          <c:val>
            <c:numRef>
              <c:f>[2]データ!$CA$6:$CE$6</c:f>
              <c:numCache>
                <c:formatCode>General</c:formatCode>
                <c:ptCount val="5"/>
                <c:pt idx="0">
                  <c:v>74.709999999999994</c:v>
                </c:pt>
                <c:pt idx="1">
                  <c:v>84.27</c:v>
                </c:pt>
                <c:pt idx="2">
                  <c:v>75.180000000000007</c:v>
                </c:pt>
                <c:pt idx="3">
                  <c:v>75.91</c:v>
                </c:pt>
                <c:pt idx="4">
                  <c:v>74.23</c:v>
                </c:pt>
              </c:numCache>
            </c:numRef>
          </c:val>
          <c:extLst>
            <c:ext xmlns:c16="http://schemas.microsoft.com/office/drawing/2014/chart" uri="{C3380CC4-5D6E-409C-BE32-E72D297353CC}">
              <c16:uniqueId val="{00000000-3E87-4070-AA53-E0E420710EC0}"/>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[2]データ!$CF$6:$CJ$6</c:f>
              <c:numCache>
                <c:formatCode>General</c:formatCode>
                <c:ptCount val="5"/>
                <c:pt idx="0">
                  <c:v>287.7</c:v>
                </c:pt>
                <c:pt idx="1">
                  <c:v>277.39999999999998</c:v>
                </c:pt>
                <c:pt idx="2">
                  <c:v>259.02</c:v>
                </c:pt>
                <c:pt idx="3">
                  <c:v>259.79000000000002</c:v>
                </c:pt>
                <c:pt idx="4">
                  <c:v>262.13</c:v>
                </c:pt>
              </c:numCache>
            </c:numRef>
          </c:val>
          <c:smooth val="0"/>
          <c:extLst>
            <c:ext xmlns:c16="http://schemas.microsoft.com/office/drawing/2014/chart" uri="{C3380CC4-5D6E-409C-BE32-E72D297353CC}">
              <c16:uniqueId val="{00000001-3E87-4070-AA53-E0E420710EC0}"/>
            </c:ext>
          </c:extLst>
        </c:ser>
        <c:dLbls>
          <c:showLegendKey val="0"/>
          <c:showVal val="0"/>
          <c:showCatName val="0"/>
          <c:showSerName val="0"/>
          <c:showPercent val="0"/>
          <c:showBubbleSize val="0"/>
        </c:dLbls>
        <c:marker val="1"/>
        <c:smooth val="0"/>
        <c:axId val="139889280"/>
        <c:axId val="202195712"/>
      </c:lineChart>
      <c:catAx>
        <c:axId val="139889280"/>
        <c:scaling>
          <c:orientation val="minMax"/>
        </c:scaling>
        <c:delete val="1"/>
        <c:axPos val="b"/>
        <c:numFmt formatCode="General" sourceLinked="1"/>
        <c:majorTickMark val="none"/>
        <c:minorTickMark val="none"/>
        <c:tickLblPos val="none"/>
        <c:crossAx val="202195712"/>
        <c:crosses val="autoZero"/>
        <c:auto val="1"/>
        <c:lblAlgn val="ctr"/>
        <c:lblOffset val="100"/>
        <c:noMultiLvlLbl val="1"/>
      </c:cat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[2]データ!$B$10:$F$10</c:f>
              <c:numCache>
                <c:formatCode>General</c:formatCode>
                <c:ptCount val="5"/>
                <c:pt idx="0">
                  <c:v>46388</c:v>
                </c:pt>
                <c:pt idx="1">
                  <c:v>46753</c:v>
                </c:pt>
                <c:pt idx="2">
                  <c:v>47119</c:v>
                </c:pt>
                <c:pt idx="3">
                  <c:v>47484</c:v>
                </c:pt>
                <c:pt idx="4">
                  <c:v>47849</c:v>
                </c:pt>
              </c:numCache>
            </c:numRef>
          </c:cat>
          <c:val>
            <c:numRef>
              <c:f>[2]データ!$CL$6:$CP$6</c:f>
              <c:numCache>
                <c:formatCode>General</c:formatCode>
                <c:ptCount val="5"/>
                <c:pt idx="0">
                  <c:v>55.8</c:v>
                </c:pt>
                <c:pt idx="1">
                  <c:v>58.2</c:v>
                </c:pt>
                <c:pt idx="2">
                  <c:v>60.31</c:v>
                </c:pt>
                <c:pt idx="3">
                  <c:v>59.44</c:v>
                </c:pt>
                <c:pt idx="4">
                  <c:v>61.05</c:v>
                </c:pt>
              </c:numCache>
            </c:numRef>
          </c:val>
          <c:extLst>
            <c:ext xmlns:c16="http://schemas.microsoft.com/office/drawing/2014/chart" uri="{C3380CC4-5D6E-409C-BE32-E72D297353CC}">
              <c16:uniqueId val="{00000000-967D-4F5A-B7AF-D281307B9D40}"/>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[2]データ!$CQ$6:$CU$6</c:f>
              <c:numCache>
                <c:formatCode>General</c:formatCode>
                <c:ptCount val="5"/>
                <c:pt idx="0">
                  <c:v>58.1</c:v>
                </c:pt>
                <c:pt idx="1">
                  <c:v>56.19</c:v>
                </c:pt>
                <c:pt idx="2">
                  <c:v>56.65</c:v>
                </c:pt>
                <c:pt idx="3">
                  <c:v>56.41</c:v>
                </c:pt>
                <c:pt idx="4">
                  <c:v>54.9</c:v>
                </c:pt>
              </c:numCache>
            </c:numRef>
          </c:val>
          <c:smooth val="0"/>
          <c:extLst>
            <c:ext xmlns:c16="http://schemas.microsoft.com/office/drawing/2014/chart" uri="{C3380CC4-5D6E-409C-BE32-E72D297353CC}">
              <c16:uniqueId val="{00000001-967D-4F5A-B7AF-D281307B9D40}"/>
            </c:ext>
          </c:extLst>
        </c:ser>
        <c:dLbls>
          <c:showLegendKey val="0"/>
          <c:showVal val="0"/>
          <c:showCatName val="0"/>
          <c:showSerName val="0"/>
          <c:showPercent val="0"/>
          <c:showBubbleSize val="0"/>
        </c:dLbls>
        <c:marker val="1"/>
        <c:smooth val="0"/>
        <c:axId val="202221824"/>
        <c:axId val="202232192"/>
      </c:lineChart>
      <c:catAx>
        <c:axId val="202221824"/>
        <c:scaling>
          <c:orientation val="minMax"/>
        </c:scaling>
        <c:delete val="1"/>
        <c:axPos val="b"/>
        <c:numFmt formatCode="General" sourceLinked="1"/>
        <c:majorTickMark val="none"/>
        <c:minorTickMark val="none"/>
        <c:tickLblPos val="none"/>
        <c:crossAx val="202232192"/>
        <c:crosses val="autoZero"/>
        <c:auto val="1"/>
        <c:lblAlgn val="ctr"/>
        <c:lblOffset val="100"/>
        <c:noMultiLvlLbl val="1"/>
      </c:cat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[2]データ!$B$10:$F$10</c:f>
              <c:numCache>
                <c:formatCode>General</c:formatCode>
                <c:ptCount val="5"/>
                <c:pt idx="0">
                  <c:v>46388</c:v>
                </c:pt>
                <c:pt idx="1">
                  <c:v>46753</c:v>
                </c:pt>
                <c:pt idx="2">
                  <c:v>47119</c:v>
                </c:pt>
                <c:pt idx="3">
                  <c:v>47484</c:v>
                </c:pt>
                <c:pt idx="4">
                  <c:v>47849</c:v>
                </c:pt>
              </c:numCache>
            </c:numRef>
          </c:cat>
          <c:val>
            <c:numRef>
              <c:f>[2]データ!$CW$6:$DA$6</c:f>
              <c:numCache>
                <c:formatCode>General</c:formatCode>
                <c:ptCount val="5"/>
                <c:pt idx="0">
                  <c:v>88.99</c:v>
                </c:pt>
                <c:pt idx="1">
                  <c:v>86.27</c:v>
                </c:pt>
                <c:pt idx="2">
                  <c:v>84.25</c:v>
                </c:pt>
                <c:pt idx="3">
                  <c:v>83.45</c:v>
                </c:pt>
                <c:pt idx="4">
                  <c:v>82.51</c:v>
                </c:pt>
              </c:numCache>
            </c:numRef>
          </c:val>
          <c:extLst>
            <c:ext xmlns:c16="http://schemas.microsoft.com/office/drawing/2014/chart" uri="{C3380CC4-5D6E-409C-BE32-E72D297353CC}">
              <c16:uniqueId val="{00000000-72A6-4FD4-B44B-B0D299E315C2}"/>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[2]データ!$DB$6:$DF$6</c:f>
              <c:numCache>
                <c:formatCode>General</c:formatCode>
                <c:ptCount val="5"/>
                <c:pt idx="0">
                  <c:v>76.69</c:v>
                </c:pt>
                <c:pt idx="1">
                  <c:v>77.180000000000007</c:v>
                </c:pt>
                <c:pt idx="2">
                  <c:v>76.13</c:v>
                </c:pt>
                <c:pt idx="3">
                  <c:v>75.12</c:v>
                </c:pt>
                <c:pt idx="4">
                  <c:v>74.27</c:v>
                </c:pt>
              </c:numCache>
            </c:numRef>
          </c:val>
          <c:smooth val="0"/>
          <c:extLst>
            <c:ext xmlns:c16="http://schemas.microsoft.com/office/drawing/2014/chart" uri="{C3380CC4-5D6E-409C-BE32-E72D297353CC}">
              <c16:uniqueId val="{00000001-72A6-4FD4-B44B-B0D299E315C2}"/>
            </c:ext>
          </c:extLst>
        </c:ser>
        <c:dLbls>
          <c:showLegendKey val="0"/>
          <c:showVal val="0"/>
          <c:showCatName val="0"/>
          <c:showSerName val="0"/>
          <c:showPercent val="0"/>
          <c:showBubbleSize val="0"/>
        </c:dLbls>
        <c:marker val="1"/>
        <c:smooth val="0"/>
        <c:axId val="202274688"/>
        <c:axId val="202276864"/>
      </c:lineChart>
      <c:catAx>
        <c:axId val="202274688"/>
        <c:scaling>
          <c:orientation val="minMax"/>
        </c:scaling>
        <c:delete val="1"/>
        <c:axPos val="b"/>
        <c:numFmt formatCode="General" sourceLinked="1"/>
        <c:majorTickMark val="none"/>
        <c:minorTickMark val="none"/>
        <c:tickLblPos val="none"/>
        <c:crossAx val="202276864"/>
        <c:crosses val="autoZero"/>
        <c:auto val="1"/>
        <c:lblAlgn val="ctr"/>
        <c:lblOffset val="100"/>
        <c:noMultiLvlLbl val="1"/>
      </c:cat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水量実績</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stacked"/>
        <c:varyColors val="0"/>
        <c:ser>
          <c:idx val="0"/>
          <c:order val="0"/>
          <c:tx>
            <c:strRef>
              <c:f>[1]水量予測!$A$2</c:f>
              <c:strCache>
                <c:ptCount val="1"/>
                <c:pt idx="0">
                  <c:v>家庭用</c:v>
                </c:pt>
              </c:strCache>
            </c:strRef>
          </c:tx>
          <c:spPr>
            <a:solidFill>
              <a:schemeClr val="accent1"/>
            </a:solidFill>
            <a:ln>
              <a:noFill/>
            </a:ln>
            <a:effectLst/>
          </c:spPr>
          <c:invertIfNegative val="0"/>
          <c:cat>
            <c:strRef>
              <c:f>[1]水量予測!$B$1:$L$1</c:f>
              <c:strCache>
                <c:ptCount val="11"/>
                <c:pt idx="0">
                  <c:v>Ｈ21</c:v>
                </c:pt>
                <c:pt idx="1">
                  <c:v>Ｈ22</c:v>
                </c:pt>
                <c:pt idx="2">
                  <c:v>Ｈ23</c:v>
                </c:pt>
                <c:pt idx="3">
                  <c:v>Ｈ24</c:v>
                </c:pt>
                <c:pt idx="4">
                  <c:v>Ｈ25</c:v>
                </c:pt>
                <c:pt idx="5">
                  <c:v>Ｈ26</c:v>
                </c:pt>
                <c:pt idx="6">
                  <c:v>Ｈ27</c:v>
                </c:pt>
                <c:pt idx="7">
                  <c:v>Ｈ28</c:v>
                </c:pt>
                <c:pt idx="8">
                  <c:v>Ｈ29</c:v>
                </c:pt>
                <c:pt idx="9">
                  <c:v>Ｈ30</c:v>
                </c:pt>
                <c:pt idx="10">
                  <c:v>Ｈ31</c:v>
                </c:pt>
              </c:strCache>
            </c:strRef>
          </c:cat>
          <c:val>
            <c:numRef>
              <c:f>[1]水量予測!$B$2:$L$2</c:f>
              <c:numCache>
                <c:formatCode>General</c:formatCode>
                <c:ptCount val="11"/>
                <c:pt idx="0">
                  <c:v>336918</c:v>
                </c:pt>
                <c:pt idx="1">
                  <c:v>339344</c:v>
                </c:pt>
                <c:pt idx="2">
                  <c:v>335066</c:v>
                </c:pt>
                <c:pt idx="3">
                  <c:v>325985</c:v>
                </c:pt>
                <c:pt idx="4">
                  <c:v>322185</c:v>
                </c:pt>
                <c:pt idx="5">
                  <c:v>314120</c:v>
                </c:pt>
                <c:pt idx="6">
                  <c:v>313314</c:v>
                </c:pt>
                <c:pt idx="7">
                  <c:v>310644</c:v>
                </c:pt>
                <c:pt idx="8">
                  <c:v>309515</c:v>
                </c:pt>
                <c:pt idx="9">
                  <c:v>307890</c:v>
                </c:pt>
                <c:pt idx="10">
                  <c:v>308633</c:v>
                </c:pt>
              </c:numCache>
            </c:numRef>
          </c:val>
          <c:extLst>
            <c:ext xmlns:c16="http://schemas.microsoft.com/office/drawing/2014/chart" uri="{C3380CC4-5D6E-409C-BE32-E72D297353CC}">
              <c16:uniqueId val="{00000000-4511-4547-BDD1-3296C73D3872}"/>
            </c:ext>
          </c:extLst>
        </c:ser>
        <c:ser>
          <c:idx val="1"/>
          <c:order val="1"/>
          <c:tx>
            <c:strRef>
              <c:f>[1]水量予測!$A$3</c:f>
              <c:strCache>
                <c:ptCount val="1"/>
                <c:pt idx="0">
                  <c:v>営業団体用</c:v>
                </c:pt>
              </c:strCache>
            </c:strRef>
          </c:tx>
          <c:spPr>
            <a:solidFill>
              <a:schemeClr val="accent2"/>
            </a:solidFill>
            <a:ln>
              <a:noFill/>
            </a:ln>
            <a:effectLst/>
          </c:spPr>
          <c:invertIfNegative val="0"/>
          <c:cat>
            <c:strRef>
              <c:f>[1]水量予測!$B$1:$L$1</c:f>
              <c:strCache>
                <c:ptCount val="11"/>
                <c:pt idx="0">
                  <c:v>Ｈ21</c:v>
                </c:pt>
                <c:pt idx="1">
                  <c:v>Ｈ22</c:v>
                </c:pt>
                <c:pt idx="2">
                  <c:v>Ｈ23</c:v>
                </c:pt>
                <c:pt idx="3">
                  <c:v>Ｈ24</c:v>
                </c:pt>
                <c:pt idx="4">
                  <c:v>Ｈ25</c:v>
                </c:pt>
                <c:pt idx="5">
                  <c:v>Ｈ26</c:v>
                </c:pt>
                <c:pt idx="6">
                  <c:v>Ｈ27</c:v>
                </c:pt>
                <c:pt idx="7">
                  <c:v>Ｈ28</c:v>
                </c:pt>
                <c:pt idx="8">
                  <c:v>Ｈ29</c:v>
                </c:pt>
                <c:pt idx="9">
                  <c:v>Ｈ30</c:v>
                </c:pt>
                <c:pt idx="10">
                  <c:v>Ｈ31</c:v>
                </c:pt>
              </c:strCache>
            </c:strRef>
          </c:cat>
          <c:val>
            <c:numRef>
              <c:f>[1]水量予測!$B$3:$L$3</c:f>
              <c:numCache>
                <c:formatCode>General</c:formatCode>
                <c:ptCount val="11"/>
                <c:pt idx="0">
                  <c:v>145188</c:v>
                </c:pt>
                <c:pt idx="1">
                  <c:v>138334</c:v>
                </c:pt>
                <c:pt idx="2">
                  <c:v>132541</c:v>
                </c:pt>
                <c:pt idx="3">
                  <c:v>122187</c:v>
                </c:pt>
                <c:pt idx="4">
                  <c:v>124258</c:v>
                </c:pt>
                <c:pt idx="5">
                  <c:v>122930</c:v>
                </c:pt>
                <c:pt idx="6">
                  <c:v>120034</c:v>
                </c:pt>
                <c:pt idx="7">
                  <c:v>117369</c:v>
                </c:pt>
                <c:pt idx="8">
                  <c:v>115981</c:v>
                </c:pt>
                <c:pt idx="9">
                  <c:v>115794</c:v>
                </c:pt>
                <c:pt idx="10">
                  <c:v>119037</c:v>
                </c:pt>
              </c:numCache>
            </c:numRef>
          </c:val>
          <c:extLst>
            <c:ext xmlns:c16="http://schemas.microsoft.com/office/drawing/2014/chart" uri="{C3380CC4-5D6E-409C-BE32-E72D297353CC}">
              <c16:uniqueId val="{00000001-4511-4547-BDD1-3296C73D3872}"/>
            </c:ext>
          </c:extLst>
        </c:ser>
        <c:ser>
          <c:idx val="2"/>
          <c:order val="2"/>
          <c:tx>
            <c:strRef>
              <c:f>[1]水量予測!$A$4</c:f>
              <c:strCache>
                <c:ptCount val="1"/>
                <c:pt idx="0">
                  <c:v>農業用</c:v>
                </c:pt>
              </c:strCache>
            </c:strRef>
          </c:tx>
          <c:spPr>
            <a:solidFill>
              <a:schemeClr val="accent3"/>
            </a:solidFill>
            <a:ln>
              <a:noFill/>
            </a:ln>
            <a:effectLst/>
          </c:spPr>
          <c:invertIfNegative val="0"/>
          <c:cat>
            <c:strRef>
              <c:f>[1]水量予測!$B$1:$L$1</c:f>
              <c:strCache>
                <c:ptCount val="11"/>
                <c:pt idx="0">
                  <c:v>Ｈ21</c:v>
                </c:pt>
                <c:pt idx="1">
                  <c:v>Ｈ22</c:v>
                </c:pt>
                <c:pt idx="2">
                  <c:v>Ｈ23</c:v>
                </c:pt>
                <c:pt idx="3">
                  <c:v>Ｈ24</c:v>
                </c:pt>
                <c:pt idx="4">
                  <c:v>Ｈ25</c:v>
                </c:pt>
                <c:pt idx="5">
                  <c:v>Ｈ26</c:v>
                </c:pt>
                <c:pt idx="6">
                  <c:v>Ｈ27</c:v>
                </c:pt>
                <c:pt idx="7">
                  <c:v>Ｈ28</c:v>
                </c:pt>
                <c:pt idx="8">
                  <c:v>Ｈ29</c:v>
                </c:pt>
                <c:pt idx="9">
                  <c:v>Ｈ30</c:v>
                </c:pt>
                <c:pt idx="10">
                  <c:v>Ｈ31</c:v>
                </c:pt>
              </c:strCache>
            </c:strRef>
          </c:cat>
          <c:val>
            <c:numRef>
              <c:f>[1]水量予測!$B$4:$L$4</c:f>
              <c:numCache>
                <c:formatCode>General</c:formatCode>
                <c:ptCount val="11"/>
                <c:pt idx="0">
                  <c:v>655184</c:v>
                </c:pt>
                <c:pt idx="1">
                  <c:v>666367</c:v>
                </c:pt>
                <c:pt idx="2">
                  <c:v>674037</c:v>
                </c:pt>
                <c:pt idx="3">
                  <c:v>664869</c:v>
                </c:pt>
                <c:pt idx="4">
                  <c:v>667728</c:v>
                </c:pt>
                <c:pt idx="5">
                  <c:v>665299</c:v>
                </c:pt>
                <c:pt idx="6">
                  <c:v>658340</c:v>
                </c:pt>
                <c:pt idx="7">
                  <c:v>681115</c:v>
                </c:pt>
                <c:pt idx="8">
                  <c:v>697808</c:v>
                </c:pt>
                <c:pt idx="9">
                  <c:v>673591</c:v>
                </c:pt>
                <c:pt idx="10">
                  <c:v>689846</c:v>
                </c:pt>
              </c:numCache>
            </c:numRef>
          </c:val>
          <c:extLst>
            <c:ext xmlns:c16="http://schemas.microsoft.com/office/drawing/2014/chart" uri="{C3380CC4-5D6E-409C-BE32-E72D297353CC}">
              <c16:uniqueId val="{00000002-4511-4547-BDD1-3296C73D3872}"/>
            </c:ext>
          </c:extLst>
        </c:ser>
        <c:ser>
          <c:idx val="3"/>
          <c:order val="3"/>
          <c:tx>
            <c:strRef>
              <c:f>[1]水量予測!$A$5</c:f>
              <c:strCache>
                <c:ptCount val="1"/>
                <c:pt idx="0">
                  <c:v>特殊業務用</c:v>
                </c:pt>
              </c:strCache>
            </c:strRef>
          </c:tx>
          <c:spPr>
            <a:solidFill>
              <a:schemeClr val="accent4"/>
            </a:solidFill>
            <a:ln>
              <a:noFill/>
            </a:ln>
            <a:effectLst/>
          </c:spPr>
          <c:invertIfNegative val="0"/>
          <c:cat>
            <c:strRef>
              <c:f>[1]水量予測!$B$1:$L$1</c:f>
              <c:strCache>
                <c:ptCount val="11"/>
                <c:pt idx="0">
                  <c:v>Ｈ21</c:v>
                </c:pt>
                <c:pt idx="1">
                  <c:v>Ｈ22</c:v>
                </c:pt>
                <c:pt idx="2">
                  <c:v>Ｈ23</c:v>
                </c:pt>
                <c:pt idx="3">
                  <c:v>Ｈ24</c:v>
                </c:pt>
                <c:pt idx="4">
                  <c:v>Ｈ25</c:v>
                </c:pt>
                <c:pt idx="5">
                  <c:v>Ｈ26</c:v>
                </c:pt>
                <c:pt idx="6">
                  <c:v>Ｈ27</c:v>
                </c:pt>
                <c:pt idx="7">
                  <c:v>Ｈ28</c:v>
                </c:pt>
                <c:pt idx="8">
                  <c:v>Ｈ29</c:v>
                </c:pt>
                <c:pt idx="9">
                  <c:v>Ｈ30</c:v>
                </c:pt>
                <c:pt idx="10">
                  <c:v>Ｈ31</c:v>
                </c:pt>
              </c:strCache>
            </c:strRef>
          </c:cat>
          <c:val>
            <c:numRef>
              <c:f>[1]水量予測!$B$5:$L$5</c:f>
              <c:numCache>
                <c:formatCode>General</c:formatCode>
                <c:ptCount val="11"/>
                <c:pt idx="0">
                  <c:v>76475</c:v>
                </c:pt>
                <c:pt idx="1">
                  <c:v>82791</c:v>
                </c:pt>
                <c:pt idx="2">
                  <c:v>98252</c:v>
                </c:pt>
                <c:pt idx="3">
                  <c:v>96633</c:v>
                </c:pt>
                <c:pt idx="4">
                  <c:v>99357</c:v>
                </c:pt>
                <c:pt idx="5">
                  <c:v>91338</c:v>
                </c:pt>
                <c:pt idx="6">
                  <c:v>96520</c:v>
                </c:pt>
                <c:pt idx="7">
                  <c:v>91861</c:v>
                </c:pt>
                <c:pt idx="8">
                  <c:v>93600</c:v>
                </c:pt>
                <c:pt idx="9">
                  <c:v>90282</c:v>
                </c:pt>
                <c:pt idx="10">
                  <c:v>92161</c:v>
                </c:pt>
              </c:numCache>
            </c:numRef>
          </c:val>
          <c:extLst>
            <c:ext xmlns:c16="http://schemas.microsoft.com/office/drawing/2014/chart" uri="{C3380CC4-5D6E-409C-BE32-E72D297353CC}">
              <c16:uniqueId val="{00000003-4511-4547-BDD1-3296C73D3872}"/>
            </c:ext>
          </c:extLst>
        </c:ser>
        <c:ser>
          <c:idx val="4"/>
          <c:order val="4"/>
          <c:tx>
            <c:strRef>
              <c:f>[1]水量予測!$A$6</c:f>
              <c:strCache>
                <c:ptCount val="1"/>
                <c:pt idx="0">
                  <c:v>臨時用</c:v>
                </c:pt>
              </c:strCache>
            </c:strRef>
          </c:tx>
          <c:spPr>
            <a:solidFill>
              <a:schemeClr val="accent5"/>
            </a:solidFill>
            <a:ln>
              <a:noFill/>
            </a:ln>
            <a:effectLst/>
          </c:spPr>
          <c:invertIfNegative val="0"/>
          <c:cat>
            <c:strRef>
              <c:f>[1]水量予測!$B$1:$L$1</c:f>
              <c:strCache>
                <c:ptCount val="11"/>
                <c:pt idx="0">
                  <c:v>Ｈ21</c:v>
                </c:pt>
                <c:pt idx="1">
                  <c:v>Ｈ22</c:v>
                </c:pt>
                <c:pt idx="2">
                  <c:v>Ｈ23</c:v>
                </c:pt>
                <c:pt idx="3">
                  <c:v>Ｈ24</c:v>
                </c:pt>
                <c:pt idx="4">
                  <c:v>Ｈ25</c:v>
                </c:pt>
                <c:pt idx="5">
                  <c:v>Ｈ26</c:v>
                </c:pt>
                <c:pt idx="6">
                  <c:v>Ｈ27</c:v>
                </c:pt>
                <c:pt idx="7">
                  <c:v>Ｈ28</c:v>
                </c:pt>
                <c:pt idx="8">
                  <c:v>Ｈ29</c:v>
                </c:pt>
                <c:pt idx="9">
                  <c:v>Ｈ30</c:v>
                </c:pt>
                <c:pt idx="10">
                  <c:v>Ｈ31</c:v>
                </c:pt>
              </c:strCache>
            </c:strRef>
          </c:cat>
          <c:val>
            <c:numRef>
              <c:f>[1]水量予測!$B$6:$L$6</c:f>
              <c:numCache>
                <c:formatCode>General</c:formatCode>
                <c:ptCount val="11"/>
                <c:pt idx="0">
                  <c:v>1341</c:v>
                </c:pt>
                <c:pt idx="1">
                  <c:v>959</c:v>
                </c:pt>
                <c:pt idx="2">
                  <c:v>312</c:v>
                </c:pt>
                <c:pt idx="3">
                  <c:v>198</c:v>
                </c:pt>
                <c:pt idx="4">
                  <c:v>72</c:v>
                </c:pt>
                <c:pt idx="5">
                  <c:v>25</c:v>
                </c:pt>
                <c:pt idx="6">
                  <c:v>187</c:v>
                </c:pt>
                <c:pt idx="7">
                  <c:v>448</c:v>
                </c:pt>
                <c:pt idx="8">
                  <c:v>899</c:v>
                </c:pt>
                <c:pt idx="9">
                  <c:v>623</c:v>
                </c:pt>
                <c:pt idx="10">
                  <c:v>82</c:v>
                </c:pt>
              </c:numCache>
            </c:numRef>
          </c:val>
          <c:extLst>
            <c:ext xmlns:c16="http://schemas.microsoft.com/office/drawing/2014/chart" uri="{C3380CC4-5D6E-409C-BE32-E72D297353CC}">
              <c16:uniqueId val="{00000004-4511-4547-BDD1-3296C73D3872}"/>
            </c:ext>
          </c:extLst>
        </c:ser>
        <c:ser>
          <c:idx val="5"/>
          <c:order val="5"/>
          <c:tx>
            <c:strRef>
              <c:f>[1]水量予測!$A$7</c:f>
              <c:strCache>
                <c:ptCount val="1"/>
                <c:pt idx="0">
                  <c:v>浴場用</c:v>
                </c:pt>
              </c:strCache>
            </c:strRef>
          </c:tx>
          <c:spPr>
            <a:solidFill>
              <a:schemeClr val="accent6"/>
            </a:solidFill>
            <a:ln>
              <a:noFill/>
            </a:ln>
            <a:effectLst/>
          </c:spPr>
          <c:invertIfNegative val="0"/>
          <c:cat>
            <c:strRef>
              <c:f>[1]水量予測!$B$1:$L$1</c:f>
              <c:strCache>
                <c:ptCount val="11"/>
                <c:pt idx="0">
                  <c:v>Ｈ21</c:v>
                </c:pt>
                <c:pt idx="1">
                  <c:v>Ｈ22</c:v>
                </c:pt>
                <c:pt idx="2">
                  <c:v>Ｈ23</c:v>
                </c:pt>
                <c:pt idx="3">
                  <c:v>Ｈ24</c:v>
                </c:pt>
                <c:pt idx="4">
                  <c:v>Ｈ25</c:v>
                </c:pt>
                <c:pt idx="5">
                  <c:v>Ｈ26</c:v>
                </c:pt>
                <c:pt idx="6">
                  <c:v>Ｈ27</c:v>
                </c:pt>
                <c:pt idx="7">
                  <c:v>Ｈ28</c:v>
                </c:pt>
                <c:pt idx="8">
                  <c:v>Ｈ29</c:v>
                </c:pt>
                <c:pt idx="9">
                  <c:v>Ｈ30</c:v>
                </c:pt>
                <c:pt idx="10">
                  <c:v>Ｈ31</c:v>
                </c:pt>
              </c:strCache>
            </c:strRef>
          </c:cat>
          <c:val>
            <c:numRef>
              <c:f>[1]水量予測!$B$7:$L$7</c:f>
              <c:numCache>
                <c:formatCode>General</c:formatCode>
                <c:ptCount val="11"/>
                <c:pt idx="0">
                  <c:v>3336</c:v>
                </c:pt>
                <c:pt idx="1">
                  <c:v>3514</c:v>
                </c:pt>
                <c:pt idx="2">
                  <c:v>3659</c:v>
                </c:pt>
                <c:pt idx="3">
                  <c:v>3702</c:v>
                </c:pt>
                <c:pt idx="4">
                  <c:v>3752</c:v>
                </c:pt>
                <c:pt idx="5">
                  <c:v>3653</c:v>
                </c:pt>
                <c:pt idx="6">
                  <c:v>4120</c:v>
                </c:pt>
                <c:pt idx="7">
                  <c:v>4202</c:v>
                </c:pt>
                <c:pt idx="8">
                  <c:v>2872</c:v>
                </c:pt>
                <c:pt idx="9">
                  <c:v>3269</c:v>
                </c:pt>
                <c:pt idx="10">
                  <c:v>3231</c:v>
                </c:pt>
              </c:numCache>
            </c:numRef>
          </c:val>
          <c:extLst>
            <c:ext xmlns:c16="http://schemas.microsoft.com/office/drawing/2014/chart" uri="{C3380CC4-5D6E-409C-BE32-E72D297353CC}">
              <c16:uniqueId val="{00000005-4511-4547-BDD1-3296C73D3872}"/>
            </c:ext>
          </c:extLst>
        </c:ser>
        <c:ser>
          <c:idx val="6"/>
          <c:order val="6"/>
          <c:tx>
            <c:strRef>
              <c:f>[1]水量予測!$A$8</c:f>
              <c:strCache>
                <c:ptCount val="1"/>
                <c:pt idx="0">
                  <c:v>分水用</c:v>
                </c:pt>
              </c:strCache>
            </c:strRef>
          </c:tx>
          <c:spPr>
            <a:solidFill>
              <a:schemeClr val="accent1">
                <a:lumMod val="60000"/>
              </a:schemeClr>
            </a:solidFill>
            <a:ln>
              <a:noFill/>
            </a:ln>
            <a:effectLst/>
          </c:spPr>
          <c:invertIfNegative val="0"/>
          <c:cat>
            <c:strRef>
              <c:f>[1]水量予測!$B$1:$L$1</c:f>
              <c:strCache>
                <c:ptCount val="11"/>
                <c:pt idx="0">
                  <c:v>Ｈ21</c:v>
                </c:pt>
                <c:pt idx="1">
                  <c:v>Ｈ22</c:v>
                </c:pt>
                <c:pt idx="2">
                  <c:v>Ｈ23</c:v>
                </c:pt>
                <c:pt idx="3">
                  <c:v>Ｈ24</c:v>
                </c:pt>
                <c:pt idx="4">
                  <c:v>Ｈ25</c:v>
                </c:pt>
                <c:pt idx="5">
                  <c:v>Ｈ26</c:v>
                </c:pt>
                <c:pt idx="6">
                  <c:v>Ｈ27</c:v>
                </c:pt>
                <c:pt idx="7">
                  <c:v>Ｈ28</c:v>
                </c:pt>
                <c:pt idx="8">
                  <c:v>Ｈ29</c:v>
                </c:pt>
                <c:pt idx="9">
                  <c:v>Ｈ30</c:v>
                </c:pt>
                <c:pt idx="10">
                  <c:v>Ｈ31</c:v>
                </c:pt>
              </c:strCache>
            </c:strRef>
          </c:cat>
          <c:val>
            <c:numRef>
              <c:f>[1]水量予測!$B$8:$L$8</c:f>
              <c:numCache>
                <c:formatCode>General</c:formatCode>
                <c:ptCount val="11"/>
                <c:pt idx="0">
                  <c:v>1951</c:v>
                </c:pt>
                <c:pt idx="1">
                  <c:v>2935</c:v>
                </c:pt>
                <c:pt idx="2">
                  <c:v>1794</c:v>
                </c:pt>
                <c:pt idx="3">
                  <c:v>2081</c:v>
                </c:pt>
                <c:pt idx="4">
                  <c:v>1966</c:v>
                </c:pt>
                <c:pt idx="5">
                  <c:v>1962</c:v>
                </c:pt>
                <c:pt idx="6">
                  <c:v>2374</c:v>
                </c:pt>
                <c:pt idx="7">
                  <c:v>2814</c:v>
                </c:pt>
                <c:pt idx="8">
                  <c:v>2123</c:v>
                </c:pt>
                <c:pt idx="9">
                  <c:v>2291</c:v>
                </c:pt>
                <c:pt idx="10">
                  <c:v>2717</c:v>
                </c:pt>
              </c:numCache>
            </c:numRef>
          </c:val>
          <c:extLst>
            <c:ext xmlns:c16="http://schemas.microsoft.com/office/drawing/2014/chart" uri="{C3380CC4-5D6E-409C-BE32-E72D297353CC}">
              <c16:uniqueId val="{00000006-4511-4547-BDD1-3296C73D3872}"/>
            </c:ext>
          </c:extLst>
        </c:ser>
        <c:dLbls>
          <c:showLegendKey val="0"/>
          <c:showVal val="0"/>
          <c:showCatName val="0"/>
          <c:showSerName val="0"/>
          <c:showPercent val="0"/>
          <c:showBubbleSize val="0"/>
        </c:dLbls>
        <c:gapWidth val="150"/>
        <c:overlap val="100"/>
        <c:axId val="574013264"/>
        <c:axId val="574013920"/>
      </c:barChart>
      <c:catAx>
        <c:axId val="57401326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t>㎥</a:t>
                </a:r>
              </a:p>
            </c:rich>
          </c:tx>
          <c:layout>
            <c:manualLayout>
              <c:xMode val="edge"/>
              <c:yMode val="edge"/>
              <c:x val="6.0556371957683569E-2"/>
              <c:y val="4.7553919890448479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74013920"/>
        <c:crosses val="autoZero"/>
        <c:auto val="1"/>
        <c:lblAlgn val="ctr"/>
        <c:lblOffset val="100"/>
        <c:noMultiLvlLbl val="0"/>
      </c:catAx>
      <c:valAx>
        <c:axId val="57401392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740132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収入額予測</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stacked"/>
        <c:varyColors val="0"/>
        <c:ser>
          <c:idx val="0"/>
          <c:order val="0"/>
          <c:tx>
            <c:strRef>
              <c:f>[1]収入額予測!$P$3</c:f>
              <c:strCache>
                <c:ptCount val="1"/>
                <c:pt idx="0">
                  <c:v>家庭用</c:v>
                </c:pt>
              </c:strCache>
            </c:strRef>
          </c:tx>
          <c:spPr>
            <a:solidFill>
              <a:schemeClr val="accent1"/>
            </a:solidFill>
            <a:ln>
              <a:noFill/>
            </a:ln>
            <a:effectLst/>
          </c:spPr>
          <c:invertIfNegative val="0"/>
          <c:cat>
            <c:strRef>
              <c:f>[1]収入額予測!$Q$2:$Z$2</c:f>
              <c:strCache>
                <c:ptCount val="10"/>
                <c:pt idx="0">
                  <c:v>Ｒ2</c:v>
                </c:pt>
                <c:pt idx="1">
                  <c:v>Ｒ3</c:v>
                </c:pt>
                <c:pt idx="2">
                  <c:v>Ｒ4</c:v>
                </c:pt>
                <c:pt idx="3">
                  <c:v>Ｒ5</c:v>
                </c:pt>
                <c:pt idx="4">
                  <c:v>Ｒ6</c:v>
                </c:pt>
                <c:pt idx="5">
                  <c:v>Ｒ7</c:v>
                </c:pt>
                <c:pt idx="6">
                  <c:v>Ｒ8</c:v>
                </c:pt>
                <c:pt idx="7">
                  <c:v>Ｒ9</c:v>
                </c:pt>
                <c:pt idx="8">
                  <c:v>Ｒ10</c:v>
                </c:pt>
                <c:pt idx="9">
                  <c:v>Ｒ11</c:v>
                </c:pt>
              </c:strCache>
            </c:strRef>
          </c:cat>
          <c:val>
            <c:numRef>
              <c:f>[1]収入額予測!$Q$3:$Z$3</c:f>
              <c:numCache>
                <c:formatCode>General</c:formatCode>
                <c:ptCount val="10"/>
                <c:pt idx="0">
                  <c:v>48251908.843933128</c:v>
                </c:pt>
                <c:pt idx="1">
                  <c:v>48094828.843933128</c:v>
                </c:pt>
                <c:pt idx="2">
                  <c:v>47937748.843933128</c:v>
                </c:pt>
                <c:pt idx="3">
                  <c:v>47780668.843933128</c:v>
                </c:pt>
                <c:pt idx="4">
                  <c:v>47623588.843933128</c:v>
                </c:pt>
                <c:pt idx="5">
                  <c:v>47466508.843933128</c:v>
                </c:pt>
                <c:pt idx="6">
                  <c:v>47309428.843933128</c:v>
                </c:pt>
                <c:pt idx="7">
                  <c:v>47152348.843933128</c:v>
                </c:pt>
                <c:pt idx="8">
                  <c:v>46995268.843933128</c:v>
                </c:pt>
                <c:pt idx="9">
                  <c:v>46838188.843933128</c:v>
                </c:pt>
              </c:numCache>
            </c:numRef>
          </c:val>
          <c:extLst>
            <c:ext xmlns:c16="http://schemas.microsoft.com/office/drawing/2014/chart" uri="{C3380CC4-5D6E-409C-BE32-E72D297353CC}">
              <c16:uniqueId val="{00000000-57C7-48EB-A6CC-F1FE0453B1F5}"/>
            </c:ext>
          </c:extLst>
        </c:ser>
        <c:ser>
          <c:idx val="1"/>
          <c:order val="1"/>
          <c:tx>
            <c:strRef>
              <c:f>[1]収入額予測!$P$4</c:f>
              <c:strCache>
                <c:ptCount val="1"/>
                <c:pt idx="0">
                  <c:v>営業団体用</c:v>
                </c:pt>
              </c:strCache>
            </c:strRef>
          </c:tx>
          <c:spPr>
            <a:solidFill>
              <a:schemeClr val="accent2"/>
            </a:solidFill>
            <a:ln>
              <a:noFill/>
            </a:ln>
            <a:effectLst/>
          </c:spPr>
          <c:invertIfNegative val="0"/>
          <c:cat>
            <c:strRef>
              <c:f>[1]収入額予測!$Q$2:$Z$2</c:f>
              <c:strCache>
                <c:ptCount val="10"/>
                <c:pt idx="0">
                  <c:v>Ｒ2</c:v>
                </c:pt>
                <c:pt idx="1">
                  <c:v>Ｒ3</c:v>
                </c:pt>
                <c:pt idx="2">
                  <c:v>Ｒ4</c:v>
                </c:pt>
                <c:pt idx="3">
                  <c:v>Ｒ5</c:v>
                </c:pt>
                <c:pt idx="4">
                  <c:v>Ｒ6</c:v>
                </c:pt>
                <c:pt idx="5">
                  <c:v>Ｒ7</c:v>
                </c:pt>
                <c:pt idx="6">
                  <c:v>Ｒ8</c:v>
                </c:pt>
                <c:pt idx="7">
                  <c:v>Ｒ9</c:v>
                </c:pt>
                <c:pt idx="8">
                  <c:v>Ｒ10</c:v>
                </c:pt>
                <c:pt idx="9">
                  <c:v>Ｒ11</c:v>
                </c:pt>
              </c:strCache>
            </c:strRef>
          </c:cat>
          <c:val>
            <c:numRef>
              <c:f>[1]収入額予測!$Q$4:$Z$4</c:f>
              <c:numCache>
                <c:formatCode>General</c:formatCode>
                <c:ptCount val="10"/>
                <c:pt idx="0">
                  <c:v>20150598.262247127</c:v>
                </c:pt>
                <c:pt idx="1">
                  <c:v>20112558.516993601</c:v>
                </c:pt>
                <c:pt idx="2">
                  <c:v>20074590.582125064</c:v>
                </c:pt>
                <c:pt idx="3">
                  <c:v>20036694.322079845</c:v>
                </c:pt>
                <c:pt idx="4">
                  <c:v>19998869.601552185</c:v>
                </c:pt>
                <c:pt idx="5">
                  <c:v>19961116.28549175</c:v>
                </c:pt>
                <c:pt idx="6">
                  <c:v>19923434.239103146</c:v>
                </c:pt>
                <c:pt idx="7">
                  <c:v>19885823.32784545</c:v>
                </c:pt>
                <c:pt idx="8">
                  <c:v>19848283.41743172</c:v>
                </c:pt>
                <c:pt idx="9">
                  <c:v>19810814.373828512</c:v>
                </c:pt>
              </c:numCache>
            </c:numRef>
          </c:val>
          <c:extLst>
            <c:ext xmlns:c16="http://schemas.microsoft.com/office/drawing/2014/chart" uri="{C3380CC4-5D6E-409C-BE32-E72D297353CC}">
              <c16:uniqueId val="{00000001-57C7-48EB-A6CC-F1FE0453B1F5}"/>
            </c:ext>
          </c:extLst>
        </c:ser>
        <c:ser>
          <c:idx val="2"/>
          <c:order val="2"/>
          <c:tx>
            <c:strRef>
              <c:f>[1]収入額予測!$P$5</c:f>
              <c:strCache>
                <c:ptCount val="1"/>
                <c:pt idx="0">
                  <c:v>農業用</c:v>
                </c:pt>
              </c:strCache>
            </c:strRef>
          </c:tx>
          <c:spPr>
            <a:solidFill>
              <a:schemeClr val="accent3"/>
            </a:solidFill>
            <a:ln>
              <a:noFill/>
            </a:ln>
            <a:effectLst/>
          </c:spPr>
          <c:invertIfNegative val="0"/>
          <c:cat>
            <c:strRef>
              <c:f>[1]収入額予測!$Q$2:$Z$2</c:f>
              <c:strCache>
                <c:ptCount val="10"/>
                <c:pt idx="0">
                  <c:v>Ｒ2</c:v>
                </c:pt>
                <c:pt idx="1">
                  <c:v>Ｒ3</c:v>
                </c:pt>
                <c:pt idx="2">
                  <c:v>Ｒ4</c:v>
                </c:pt>
                <c:pt idx="3">
                  <c:v>Ｒ5</c:v>
                </c:pt>
                <c:pt idx="4">
                  <c:v>Ｒ6</c:v>
                </c:pt>
                <c:pt idx="5">
                  <c:v>Ｒ7</c:v>
                </c:pt>
                <c:pt idx="6">
                  <c:v>Ｒ8</c:v>
                </c:pt>
                <c:pt idx="7">
                  <c:v>Ｒ9</c:v>
                </c:pt>
                <c:pt idx="8">
                  <c:v>Ｒ10</c:v>
                </c:pt>
                <c:pt idx="9">
                  <c:v>Ｒ11</c:v>
                </c:pt>
              </c:strCache>
            </c:strRef>
          </c:cat>
          <c:val>
            <c:numRef>
              <c:f>[1]収入額予測!$Q$5:$Z$5</c:f>
              <c:numCache>
                <c:formatCode>General</c:formatCode>
                <c:ptCount val="10"/>
                <c:pt idx="0">
                  <c:v>46016557.854938269</c:v>
                </c:pt>
                <c:pt idx="1">
                  <c:v>46016557.854938269</c:v>
                </c:pt>
                <c:pt idx="2">
                  <c:v>46016557.854938269</c:v>
                </c:pt>
                <c:pt idx="3">
                  <c:v>46016557.854938269</c:v>
                </c:pt>
                <c:pt idx="4">
                  <c:v>46016557.854938269</c:v>
                </c:pt>
                <c:pt idx="5">
                  <c:v>46016557.854938269</c:v>
                </c:pt>
                <c:pt idx="6">
                  <c:v>46016557.854938269</c:v>
                </c:pt>
                <c:pt idx="7">
                  <c:v>46016557.854938269</c:v>
                </c:pt>
                <c:pt idx="8">
                  <c:v>46016557.854938269</c:v>
                </c:pt>
                <c:pt idx="9">
                  <c:v>46016557.854938269</c:v>
                </c:pt>
              </c:numCache>
            </c:numRef>
          </c:val>
          <c:extLst>
            <c:ext xmlns:c16="http://schemas.microsoft.com/office/drawing/2014/chart" uri="{C3380CC4-5D6E-409C-BE32-E72D297353CC}">
              <c16:uniqueId val="{00000002-57C7-48EB-A6CC-F1FE0453B1F5}"/>
            </c:ext>
          </c:extLst>
        </c:ser>
        <c:ser>
          <c:idx val="3"/>
          <c:order val="3"/>
          <c:tx>
            <c:strRef>
              <c:f>[1]収入額予測!$P$6</c:f>
              <c:strCache>
                <c:ptCount val="1"/>
                <c:pt idx="0">
                  <c:v>特殊業務用</c:v>
                </c:pt>
              </c:strCache>
            </c:strRef>
          </c:tx>
          <c:spPr>
            <a:solidFill>
              <a:schemeClr val="accent4"/>
            </a:solidFill>
            <a:ln>
              <a:noFill/>
            </a:ln>
            <a:effectLst/>
          </c:spPr>
          <c:invertIfNegative val="0"/>
          <c:cat>
            <c:strRef>
              <c:f>[1]収入額予測!$Q$2:$Z$2</c:f>
              <c:strCache>
                <c:ptCount val="10"/>
                <c:pt idx="0">
                  <c:v>Ｒ2</c:v>
                </c:pt>
                <c:pt idx="1">
                  <c:v>Ｒ3</c:v>
                </c:pt>
                <c:pt idx="2">
                  <c:v>Ｒ4</c:v>
                </c:pt>
                <c:pt idx="3">
                  <c:v>Ｒ5</c:v>
                </c:pt>
                <c:pt idx="4">
                  <c:v>Ｒ6</c:v>
                </c:pt>
                <c:pt idx="5">
                  <c:v>Ｒ7</c:v>
                </c:pt>
                <c:pt idx="6">
                  <c:v>Ｒ8</c:v>
                </c:pt>
                <c:pt idx="7">
                  <c:v>Ｒ9</c:v>
                </c:pt>
                <c:pt idx="8">
                  <c:v>Ｒ10</c:v>
                </c:pt>
                <c:pt idx="9">
                  <c:v>Ｒ11</c:v>
                </c:pt>
              </c:strCache>
            </c:strRef>
          </c:cat>
          <c:val>
            <c:numRef>
              <c:f>[1]収入額予測!$Q$6:$Z$6</c:f>
              <c:numCache>
                <c:formatCode>General</c:formatCode>
                <c:ptCount val="10"/>
                <c:pt idx="0">
                  <c:v>9669624.8611111101</c:v>
                </c:pt>
                <c:pt idx="1">
                  <c:v>9669624.8611111101</c:v>
                </c:pt>
                <c:pt idx="2">
                  <c:v>9669624.8611111101</c:v>
                </c:pt>
                <c:pt idx="3">
                  <c:v>9669624.8611111101</c:v>
                </c:pt>
                <c:pt idx="4">
                  <c:v>9669624.8611111101</c:v>
                </c:pt>
                <c:pt idx="5">
                  <c:v>9669624.8611111101</c:v>
                </c:pt>
                <c:pt idx="6">
                  <c:v>9669624.8611111101</c:v>
                </c:pt>
                <c:pt idx="7">
                  <c:v>9669624.8611111101</c:v>
                </c:pt>
                <c:pt idx="8">
                  <c:v>9669624.8611111101</c:v>
                </c:pt>
                <c:pt idx="9">
                  <c:v>9669624.8611111101</c:v>
                </c:pt>
              </c:numCache>
            </c:numRef>
          </c:val>
          <c:extLst>
            <c:ext xmlns:c16="http://schemas.microsoft.com/office/drawing/2014/chart" uri="{C3380CC4-5D6E-409C-BE32-E72D297353CC}">
              <c16:uniqueId val="{00000003-57C7-48EB-A6CC-F1FE0453B1F5}"/>
            </c:ext>
          </c:extLst>
        </c:ser>
        <c:ser>
          <c:idx val="4"/>
          <c:order val="4"/>
          <c:tx>
            <c:strRef>
              <c:f>[1]収入額予測!$P$7</c:f>
              <c:strCache>
                <c:ptCount val="1"/>
                <c:pt idx="0">
                  <c:v>臨時用</c:v>
                </c:pt>
              </c:strCache>
            </c:strRef>
          </c:tx>
          <c:spPr>
            <a:solidFill>
              <a:schemeClr val="accent5"/>
            </a:solidFill>
            <a:ln>
              <a:noFill/>
            </a:ln>
            <a:effectLst/>
          </c:spPr>
          <c:invertIfNegative val="0"/>
          <c:cat>
            <c:strRef>
              <c:f>[1]収入額予測!$Q$2:$Z$2</c:f>
              <c:strCache>
                <c:ptCount val="10"/>
                <c:pt idx="0">
                  <c:v>Ｒ2</c:v>
                </c:pt>
                <c:pt idx="1">
                  <c:v>Ｒ3</c:v>
                </c:pt>
                <c:pt idx="2">
                  <c:v>Ｒ4</c:v>
                </c:pt>
                <c:pt idx="3">
                  <c:v>Ｒ5</c:v>
                </c:pt>
                <c:pt idx="4">
                  <c:v>Ｒ6</c:v>
                </c:pt>
                <c:pt idx="5">
                  <c:v>Ｒ7</c:v>
                </c:pt>
                <c:pt idx="6">
                  <c:v>Ｒ8</c:v>
                </c:pt>
                <c:pt idx="7">
                  <c:v>Ｒ9</c:v>
                </c:pt>
                <c:pt idx="8">
                  <c:v>Ｒ10</c:v>
                </c:pt>
                <c:pt idx="9">
                  <c:v>Ｒ11</c:v>
                </c:pt>
              </c:strCache>
            </c:strRef>
          </c:cat>
          <c:val>
            <c:numRef>
              <c:f>[1]収入額予測!$Q$7:$Z$7</c:f>
              <c:numCache>
                <c:formatCode>General</c:formatCode>
                <c:ptCount val="10"/>
                <c:pt idx="0">
                  <c:v>139599.84567901233</c:v>
                </c:pt>
                <c:pt idx="1">
                  <c:v>139599.84567901233</c:v>
                </c:pt>
                <c:pt idx="2">
                  <c:v>139599.84567901233</c:v>
                </c:pt>
                <c:pt idx="3">
                  <c:v>139599.84567901233</c:v>
                </c:pt>
                <c:pt idx="4">
                  <c:v>139599.84567901233</c:v>
                </c:pt>
                <c:pt idx="5">
                  <c:v>139599.84567901233</c:v>
                </c:pt>
                <c:pt idx="6">
                  <c:v>139599.84567901233</c:v>
                </c:pt>
                <c:pt idx="7">
                  <c:v>139599.84567901233</c:v>
                </c:pt>
                <c:pt idx="8">
                  <c:v>139599.84567901233</c:v>
                </c:pt>
                <c:pt idx="9">
                  <c:v>139599.84567901233</c:v>
                </c:pt>
              </c:numCache>
            </c:numRef>
          </c:val>
          <c:extLst>
            <c:ext xmlns:c16="http://schemas.microsoft.com/office/drawing/2014/chart" uri="{C3380CC4-5D6E-409C-BE32-E72D297353CC}">
              <c16:uniqueId val="{00000004-57C7-48EB-A6CC-F1FE0453B1F5}"/>
            </c:ext>
          </c:extLst>
        </c:ser>
        <c:ser>
          <c:idx val="5"/>
          <c:order val="5"/>
          <c:tx>
            <c:strRef>
              <c:f>[1]収入額予測!$P$8</c:f>
              <c:strCache>
                <c:ptCount val="1"/>
                <c:pt idx="0">
                  <c:v>浴場用</c:v>
                </c:pt>
              </c:strCache>
            </c:strRef>
          </c:tx>
          <c:spPr>
            <a:solidFill>
              <a:schemeClr val="accent6"/>
            </a:solidFill>
            <a:ln>
              <a:noFill/>
            </a:ln>
            <a:effectLst/>
          </c:spPr>
          <c:invertIfNegative val="0"/>
          <c:cat>
            <c:strRef>
              <c:f>[1]収入額予測!$Q$2:$Z$2</c:f>
              <c:strCache>
                <c:ptCount val="10"/>
                <c:pt idx="0">
                  <c:v>Ｒ2</c:v>
                </c:pt>
                <c:pt idx="1">
                  <c:v>Ｒ3</c:v>
                </c:pt>
                <c:pt idx="2">
                  <c:v>Ｒ4</c:v>
                </c:pt>
                <c:pt idx="3">
                  <c:v>Ｒ5</c:v>
                </c:pt>
                <c:pt idx="4">
                  <c:v>Ｒ6</c:v>
                </c:pt>
                <c:pt idx="5">
                  <c:v>Ｒ7</c:v>
                </c:pt>
                <c:pt idx="6">
                  <c:v>Ｒ8</c:v>
                </c:pt>
                <c:pt idx="7">
                  <c:v>Ｒ9</c:v>
                </c:pt>
                <c:pt idx="8">
                  <c:v>Ｒ10</c:v>
                </c:pt>
                <c:pt idx="9">
                  <c:v>Ｒ11</c:v>
                </c:pt>
              </c:strCache>
            </c:strRef>
          </c:cat>
          <c:val>
            <c:numRef>
              <c:f>[1]収入額予測!$Q$8:$Z$8</c:f>
              <c:numCache>
                <c:formatCode>General</c:formatCode>
                <c:ptCount val="10"/>
                <c:pt idx="0">
                  <c:v>72490.679012345689</c:v>
                </c:pt>
                <c:pt idx="1">
                  <c:v>72490.679012345689</c:v>
                </c:pt>
                <c:pt idx="2">
                  <c:v>72490.679012345689</c:v>
                </c:pt>
                <c:pt idx="3">
                  <c:v>72490.679012345689</c:v>
                </c:pt>
                <c:pt idx="4">
                  <c:v>72490.679012345689</c:v>
                </c:pt>
                <c:pt idx="5">
                  <c:v>72490.679012345689</c:v>
                </c:pt>
                <c:pt idx="6">
                  <c:v>72490.679012345689</c:v>
                </c:pt>
                <c:pt idx="7">
                  <c:v>72490.679012345689</c:v>
                </c:pt>
                <c:pt idx="8">
                  <c:v>72490.679012345689</c:v>
                </c:pt>
                <c:pt idx="9">
                  <c:v>72490.679012345689</c:v>
                </c:pt>
              </c:numCache>
            </c:numRef>
          </c:val>
          <c:extLst>
            <c:ext xmlns:c16="http://schemas.microsoft.com/office/drawing/2014/chart" uri="{C3380CC4-5D6E-409C-BE32-E72D297353CC}">
              <c16:uniqueId val="{00000005-57C7-48EB-A6CC-F1FE0453B1F5}"/>
            </c:ext>
          </c:extLst>
        </c:ser>
        <c:ser>
          <c:idx val="6"/>
          <c:order val="6"/>
          <c:tx>
            <c:strRef>
              <c:f>[1]収入額予測!$P$9</c:f>
              <c:strCache>
                <c:ptCount val="1"/>
                <c:pt idx="0">
                  <c:v>分水用</c:v>
                </c:pt>
              </c:strCache>
            </c:strRef>
          </c:tx>
          <c:spPr>
            <a:solidFill>
              <a:schemeClr val="accent1">
                <a:lumMod val="60000"/>
              </a:schemeClr>
            </a:solidFill>
            <a:ln>
              <a:noFill/>
            </a:ln>
            <a:effectLst/>
          </c:spPr>
          <c:invertIfNegative val="0"/>
          <c:cat>
            <c:strRef>
              <c:f>[1]収入額予測!$Q$2:$Z$2</c:f>
              <c:strCache>
                <c:ptCount val="10"/>
                <c:pt idx="0">
                  <c:v>Ｒ2</c:v>
                </c:pt>
                <c:pt idx="1">
                  <c:v>Ｒ3</c:v>
                </c:pt>
                <c:pt idx="2">
                  <c:v>Ｒ4</c:v>
                </c:pt>
                <c:pt idx="3">
                  <c:v>Ｒ5</c:v>
                </c:pt>
                <c:pt idx="4">
                  <c:v>Ｒ6</c:v>
                </c:pt>
                <c:pt idx="5">
                  <c:v>Ｒ7</c:v>
                </c:pt>
                <c:pt idx="6">
                  <c:v>Ｒ8</c:v>
                </c:pt>
                <c:pt idx="7">
                  <c:v>Ｒ9</c:v>
                </c:pt>
                <c:pt idx="8">
                  <c:v>Ｒ10</c:v>
                </c:pt>
                <c:pt idx="9">
                  <c:v>Ｒ11</c:v>
                </c:pt>
              </c:strCache>
            </c:strRef>
          </c:cat>
          <c:val>
            <c:numRef>
              <c:f>[1]収入額予測!$Q$9:$Z$9</c:f>
              <c:numCache>
                <c:formatCode>General</c:formatCode>
                <c:ptCount val="10"/>
                <c:pt idx="0">
                  <c:v>361029.67592592596</c:v>
                </c:pt>
                <c:pt idx="1">
                  <c:v>361029.67592592596</c:v>
                </c:pt>
                <c:pt idx="2">
                  <c:v>361029.67592592596</c:v>
                </c:pt>
                <c:pt idx="3">
                  <c:v>361029.67592592596</c:v>
                </c:pt>
                <c:pt idx="4">
                  <c:v>361029.67592592596</c:v>
                </c:pt>
                <c:pt idx="5">
                  <c:v>361029.67592592596</c:v>
                </c:pt>
                <c:pt idx="6">
                  <c:v>361029.67592592596</c:v>
                </c:pt>
                <c:pt idx="7">
                  <c:v>361029.67592592596</c:v>
                </c:pt>
                <c:pt idx="8">
                  <c:v>361029.67592592596</c:v>
                </c:pt>
                <c:pt idx="9">
                  <c:v>361029.67592592596</c:v>
                </c:pt>
              </c:numCache>
            </c:numRef>
          </c:val>
          <c:extLst>
            <c:ext xmlns:c16="http://schemas.microsoft.com/office/drawing/2014/chart" uri="{C3380CC4-5D6E-409C-BE32-E72D297353CC}">
              <c16:uniqueId val="{00000006-57C7-48EB-A6CC-F1FE0453B1F5}"/>
            </c:ext>
          </c:extLst>
        </c:ser>
        <c:dLbls>
          <c:showLegendKey val="0"/>
          <c:showVal val="0"/>
          <c:showCatName val="0"/>
          <c:showSerName val="0"/>
          <c:showPercent val="0"/>
          <c:showBubbleSize val="0"/>
        </c:dLbls>
        <c:gapWidth val="219"/>
        <c:overlap val="100"/>
        <c:axId val="297389872"/>
        <c:axId val="297388232"/>
      </c:barChart>
      <c:lineChart>
        <c:grouping val="standard"/>
        <c:varyColors val="0"/>
        <c:ser>
          <c:idx val="7"/>
          <c:order val="7"/>
          <c:tx>
            <c:strRef>
              <c:f>[1]収入額予測!$P$10</c:f>
              <c:strCache>
                <c:ptCount val="1"/>
                <c:pt idx="0">
                  <c:v>収入予定額</c:v>
                </c:pt>
              </c:strCache>
            </c:strRef>
          </c:tx>
          <c:spPr>
            <a:ln w="28575" cap="rnd">
              <a:solidFill>
                <a:schemeClr val="accent2">
                  <a:lumMod val="60000"/>
                </a:schemeClr>
              </a:solidFill>
              <a:round/>
            </a:ln>
            <a:effectLst/>
          </c:spPr>
          <c:marker>
            <c:symbol val="circle"/>
            <c:size val="5"/>
            <c:spPr>
              <a:solidFill>
                <a:schemeClr val="accent2">
                  <a:lumMod val="60000"/>
                </a:schemeClr>
              </a:solidFill>
              <a:ln w="9525">
                <a:solidFill>
                  <a:schemeClr val="accent2">
                    <a:lumMod val="60000"/>
                  </a:schemeClr>
                </a:solidFill>
              </a:ln>
              <a:effectLst/>
            </c:spPr>
          </c:marker>
          <c:cat>
            <c:strRef>
              <c:f>[1]収入額予測!$Q$2:$Z$2</c:f>
              <c:strCache>
                <c:ptCount val="10"/>
                <c:pt idx="0">
                  <c:v>Ｒ2</c:v>
                </c:pt>
                <c:pt idx="1">
                  <c:v>Ｒ3</c:v>
                </c:pt>
                <c:pt idx="2">
                  <c:v>Ｒ4</c:v>
                </c:pt>
                <c:pt idx="3">
                  <c:v>Ｒ5</c:v>
                </c:pt>
                <c:pt idx="4">
                  <c:v>Ｒ6</c:v>
                </c:pt>
                <c:pt idx="5">
                  <c:v>Ｒ7</c:v>
                </c:pt>
                <c:pt idx="6">
                  <c:v>Ｒ8</c:v>
                </c:pt>
                <c:pt idx="7">
                  <c:v>Ｒ9</c:v>
                </c:pt>
                <c:pt idx="8">
                  <c:v>Ｒ10</c:v>
                </c:pt>
                <c:pt idx="9">
                  <c:v>Ｒ11</c:v>
                </c:pt>
              </c:strCache>
            </c:strRef>
          </c:cat>
          <c:val>
            <c:numRef>
              <c:f>[1]収入額予測!$Q$10:$Z$10</c:f>
              <c:numCache>
                <c:formatCode>General</c:formatCode>
                <c:ptCount val="10"/>
                <c:pt idx="0">
                  <c:v>123072938.58964662</c:v>
                </c:pt>
                <c:pt idx="1">
                  <c:v>122880305.73423716</c:v>
                </c:pt>
                <c:pt idx="2">
                  <c:v>122687743.77395667</c:v>
                </c:pt>
                <c:pt idx="3">
                  <c:v>122495252.5749713</c:v>
                </c:pt>
                <c:pt idx="4">
                  <c:v>122302832.00369981</c:v>
                </c:pt>
                <c:pt idx="5">
                  <c:v>122110481.92681317</c:v>
                </c:pt>
                <c:pt idx="6">
                  <c:v>121918202.21123399</c:v>
                </c:pt>
                <c:pt idx="7">
                  <c:v>121725992.72413614</c:v>
                </c:pt>
                <c:pt idx="8">
                  <c:v>121533853.33294423</c:v>
                </c:pt>
                <c:pt idx="9">
                  <c:v>121341783.90533313</c:v>
                </c:pt>
              </c:numCache>
            </c:numRef>
          </c:val>
          <c:smooth val="0"/>
          <c:extLst>
            <c:ext xmlns:c16="http://schemas.microsoft.com/office/drawing/2014/chart" uri="{C3380CC4-5D6E-409C-BE32-E72D297353CC}">
              <c16:uniqueId val="{00000007-57C7-48EB-A6CC-F1FE0453B1F5}"/>
            </c:ext>
          </c:extLst>
        </c:ser>
        <c:dLbls>
          <c:showLegendKey val="0"/>
          <c:showVal val="0"/>
          <c:showCatName val="0"/>
          <c:showSerName val="0"/>
          <c:showPercent val="0"/>
          <c:showBubbleSize val="0"/>
        </c:dLbls>
        <c:marker val="1"/>
        <c:smooth val="0"/>
        <c:axId val="297389872"/>
        <c:axId val="297388232"/>
      </c:lineChart>
      <c:catAx>
        <c:axId val="29738987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t>円</a:t>
                </a:r>
              </a:p>
            </c:rich>
          </c:tx>
          <c:layout>
            <c:manualLayout>
              <c:xMode val="edge"/>
              <c:yMode val="edge"/>
              <c:x val="8.4100534553599615E-2"/>
              <c:y val="5.2182876159921746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97388232"/>
        <c:crosses val="autoZero"/>
        <c:auto val="1"/>
        <c:lblAlgn val="ctr"/>
        <c:lblOffset val="100"/>
        <c:noMultiLvlLbl val="0"/>
      </c:catAx>
      <c:valAx>
        <c:axId val="29738823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973898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[2]データ!$B$10:$F$10</c:f>
              <c:numCache>
                <c:formatCode>General</c:formatCode>
                <c:ptCount val="5"/>
                <c:pt idx="0">
                  <c:v>46388</c:v>
                </c:pt>
                <c:pt idx="1">
                  <c:v>46753</c:v>
                </c:pt>
                <c:pt idx="2">
                  <c:v>47119</c:v>
                </c:pt>
                <c:pt idx="3">
                  <c:v>47484</c:v>
                </c:pt>
                <c:pt idx="4">
                  <c:v>47849</c:v>
                </c:pt>
              </c:numCache>
            </c:numRef>
          </c:cat>
          <c:val>
            <c:numRef>
              <c:f>[2]データ!$ED$6:$EH$6</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9911-4677-BF76-C3035509FAA7}"/>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[2]データ!$EI$6:$EM$6</c:f>
              <c:numCache>
                <c:formatCode>General</c:formatCode>
                <c:ptCount val="5"/>
                <c:pt idx="0">
                  <c:v>0.76</c:v>
                </c:pt>
                <c:pt idx="1">
                  <c:v>0.8</c:v>
                </c:pt>
                <c:pt idx="2">
                  <c:v>0.96</c:v>
                </c:pt>
                <c:pt idx="3">
                  <c:v>0.65</c:v>
                </c:pt>
                <c:pt idx="4">
                  <c:v>0.52</c:v>
                </c:pt>
              </c:numCache>
            </c:numRef>
          </c:val>
          <c:smooth val="0"/>
          <c:extLst>
            <c:ext xmlns:c16="http://schemas.microsoft.com/office/drawing/2014/chart" uri="{C3380CC4-5D6E-409C-BE32-E72D297353CC}">
              <c16:uniqueId val="{00000001-9911-4677-BF76-C3035509FAA7}"/>
            </c:ext>
          </c:extLst>
        </c:ser>
        <c:dLbls>
          <c:showLegendKey val="0"/>
          <c:showVal val="0"/>
          <c:showCatName val="0"/>
          <c:showSerName val="0"/>
          <c:showPercent val="0"/>
          <c:showBubbleSize val="0"/>
        </c:dLbls>
        <c:marker val="1"/>
        <c:smooth val="0"/>
        <c:axId val="214083072"/>
        <c:axId val="214084992"/>
      </c:lineChart>
      <c:catAx>
        <c:axId val="214083072"/>
        <c:scaling>
          <c:orientation val="minMax"/>
        </c:scaling>
        <c:delete val="1"/>
        <c:axPos val="b"/>
        <c:numFmt formatCode="General" sourceLinked="1"/>
        <c:majorTickMark val="none"/>
        <c:minorTickMark val="none"/>
        <c:tickLblPos val="none"/>
        <c:crossAx val="214084992"/>
        <c:crosses val="autoZero"/>
        <c:auto val="1"/>
        <c:lblAlgn val="ctr"/>
        <c:lblOffset val="100"/>
        <c:noMultiLvlLbl val="1"/>
      </c:cat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[2]データ!$B$10:$F$10</c:f>
              <c:numCache>
                <c:formatCode>General</c:formatCode>
                <c:ptCount val="5"/>
                <c:pt idx="0">
                  <c:v>46388</c:v>
                </c:pt>
                <c:pt idx="1">
                  <c:v>46753</c:v>
                </c:pt>
                <c:pt idx="2">
                  <c:v>47119</c:v>
                </c:pt>
                <c:pt idx="3">
                  <c:v>47484</c:v>
                </c:pt>
                <c:pt idx="4">
                  <c:v>47849</c:v>
                </c:pt>
              </c:numCache>
            </c:numRef>
          </c:cat>
          <c:val>
            <c:numRef>
              <c:f>[2]データ!$X$6:$AB$6</c:f>
              <c:numCache>
                <c:formatCode>General</c:formatCode>
                <c:ptCount val="5"/>
                <c:pt idx="0">
                  <c:v>130.94</c:v>
                </c:pt>
                <c:pt idx="1">
                  <c:v>117.75</c:v>
                </c:pt>
                <c:pt idx="2">
                  <c:v>131.5</c:v>
                </c:pt>
                <c:pt idx="3">
                  <c:v>126.08</c:v>
                </c:pt>
                <c:pt idx="4">
                  <c:v>132.68</c:v>
                </c:pt>
              </c:numCache>
            </c:numRef>
          </c:val>
          <c:extLst>
            <c:ext xmlns:c16="http://schemas.microsoft.com/office/drawing/2014/chart" uri="{C3380CC4-5D6E-409C-BE32-E72D297353CC}">
              <c16:uniqueId val="{00000000-D2AF-4974-85AC-085D30725D0F}"/>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[2]データ!$AC$6:$AG$6</c:f>
              <c:numCache>
                <c:formatCode>General</c:formatCode>
                <c:ptCount val="5"/>
                <c:pt idx="0">
                  <c:v>75.34</c:v>
                </c:pt>
                <c:pt idx="1">
                  <c:v>76.650000000000006</c:v>
                </c:pt>
                <c:pt idx="2">
                  <c:v>73.959999999999994</c:v>
                </c:pt>
                <c:pt idx="3">
                  <c:v>75.010000000000005</c:v>
                </c:pt>
                <c:pt idx="4">
                  <c:v>72.760000000000005</c:v>
                </c:pt>
              </c:numCache>
            </c:numRef>
          </c:val>
          <c:smooth val="0"/>
          <c:extLst>
            <c:ext xmlns:c16="http://schemas.microsoft.com/office/drawing/2014/chart" uri="{C3380CC4-5D6E-409C-BE32-E72D297353CC}">
              <c16:uniqueId val="{00000001-D2AF-4974-85AC-085D30725D0F}"/>
            </c:ext>
          </c:extLst>
        </c:ser>
        <c:dLbls>
          <c:showLegendKey val="0"/>
          <c:showVal val="0"/>
          <c:showCatName val="0"/>
          <c:showSerName val="0"/>
          <c:showPercent val="0"/>
          <c:showBubbleSize val="0"/>
        </c:dLbls>
        <c:marker val="1"/>
        <c:smooth val="0"/>
        <c:axId val="218296704"/>
        <c:axId val="218299776"/>
      </c:lineChart>
      <c:catAx>
        <c:axId val="218296704"/>
        <c:scaling>
          <c:orientation val="minMax"/>
        </c:scaling>
        <c:delete val="1"/>
        <c:axPos val="b"/>
        <c:numFmt formatCode="General" sourceLinked="1"/>
        <c:majorTickMark val="none"/>
        <c:minorTickMark val="none"/>
        <c:tickLblPos val="none"/>
        <c:crossAx val="218299776"/>
        <c:crosses val="autoZero"/>
        <c:auto val="1"/>
        <c:lblAlgn val="ctr"/>
        <c:lblOffset val="100"/>
        <c:noMultiLvlLbl val="1"/>
      </c:cat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[2]データ!$B$10:$F$10</c:f>
              <c:numCache>
                <c:formatCode>General</c:formatCode>
                <c:ptCount val="5"/>
                <c:pt idx="0">
                  <c:v>46388</c:v>
                </c:pt>
                <c:pt idx="1">
                  <c:v>46753</c:v>
                </c:pt>
                <c:pt idx="2">
                  <c:v>47119</c:v>
                </c:pt>
                <c:pt idx="3">
                  <c:v>47484</c:v>
                </c:pt>
                <c:pt idx="4">
                  <c:v>47849</c:v>
                </c:pt>
              </c:numCache>
            </c:numRef>
          </c:cat>
          <c:val>
            <c:numRef>
              <c:f>[2]データ!$DH$6:$DL$6</c:f>
              <c:numCache>
                <c:formatCode>General</c:formatCode>
                <c:ptCount val="5"/>
                <c:pt idx="0">
                  <c:v>#N/A</c:v>
                </c:pt>
                <c:pt idx="1">
                  <c:v>#N/A</c:v>
                </c:pt>
                <c:pt idx="2">
                  <c:v>#N/A</c:v>
                </c:pt>
                <c:pt idx="3">
                  <c:v>#N/A</c:v>
                </c:pt>
                <c:pt idx="4">
                  <c:v>#N/A</c:v>
                </c:pt>
              </c:numCache>
            </c:numRef>
          </c:val>
          <c:extLst>
            <c:ext xmlns:c16="http://schemas.microsoft.com/office/drawing/2014/chart" uri="{C3380CC4-5D6E-409C-BE32-E72D297353CC}">
              <c16:uniqueId val="{00000000-5C39-4BA4-9BA7-8DCE113CCDFA}"/>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[2]データ!$DM$6:$DQ$6</c:f>
              <c:numCache>
                <c:formatCode>General</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C39-4BA4-9BA7-8DCE113CCDFA}"/>
            </c:ext>
          </c:extLst>
        </c:ser>
        <c:dLbls>
          <c:showLegendKey val="0"/>
          <c:showVal val="0"/>
          <c:showCatName val="0"/>
          <c:showSerName val="0"/>
          <c:showPercent val="0"/>
          <c:showBubbleSize val="0"/>
        </c:dLbls>
        <c:marker val="1"/>
        <c:smooth val="0"/>
        <c:axId val="73241728"/>
        <c:axId val="73243648"/>
      </c:lineChart>
      <c:catAx>
        <c:axId val="73241728"/>
        <c:scaling>
          <c:orientation val="minMax"/>
        </c:scaling>
        <c:delete val="1"/>
        <c:axPos val="b"/>
        <c:numFmt formatCode="General" sourceLinked="1"/>
        <c:majorTickMark val="none"/>
        <c:minorTickMark val="none"/>
        <c:tickLblPos val="none"/>
        <c:crossAx val="73243648"/>
        <c:crosses val="autoZero"/>
        <c:auto val="1"/>
        <c:lblAlgn val="ctr"/>
        <c:lblOffset val="100"/>
        <c:noMultiLvlLbl val="1"/>
      </c:cat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[2]データ!$B$10:$F$10</c:f>
              <c:numCache>
                <c:formatCode>General</c:formatCode>
                <c:ptCount val="5"/>
                <c:pt idx="0">
                  <c:v>46388</c:v>
                </c:pt>
                <c:pt idx="1">
                  <c:v>46753</c:v>
                </c:pt>
                <c:pt idx="2">
                  <c:v>47119</c:v>
                </c:pt>
                <c:pt idx="3">
                  <c:v>47484</c:v>
                </c:pt>
                <c:pt idx="4">
                  <c:v>47849</c:v>
                </c:pt>
              </c:numCache>
            </c:numRef>
          </c:cat>
          <c:val>
            <c:numRef>
              <c:f>[2]データ!$DS$6:$DW$6</c:f>
              <c:numCache>
                <c:formatCode>General</c:formatCode>
                <c:ptCount val="5"/>
                <c:pt idx="0">
                  <c:v>#N/A</c:v>
                </c:pt>
                <c:pt idx="1">
                  <c:v>#N/A</c:v>
                </c:pt>
                <c:pt idx="2">
                  <c:v>#N/A</c:v>
                </c:pt>
                <c:pt idx="3">
                  <c:v>#N/A</c:v>
                </c:pt>
                <c:pt idx="4">
                  <c:v>#N/A</c:v>
                </c:pt>
              </c:numCache>
            </c:numRef>
          </c:val>
          <c:extLst>
            <c:ext xmlns:c16="http://schemas.microsoft.com/office/drawing/2014/chart" uri="{C3380CC4-5D6E-409C-BE32-E72D297353CC}">
              <c16:uniqueId val="{00000000-DC0C-4DC6-90DE-404590343111}"/>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[2]データ!$DX$6:$EB$6</c:f>
              <c:numCache>
                <c:formatCode>General</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0C-4DC6-90DE-404590343111}"/>
            </c:ext>
          </c:extLst>
        </c:ser>
        <c:dLbls>
          <c:showLegendKey val="0"/>
          <c:showVal val="0"/>
          <c:showCatName val="0"/>
          <c:showSerName val="0"/>
          <c:showPercent val="0"/>
          <c:showBubbleSize val="0"/>
        </c:dLbls>
        <c:marker val="1"/>
        <c:smooth val="0"/>
        <c:axId val="73257728"/>
        <c:axId val="73259648"/>
      </c:lineChart>
      <c:catAx>
        <c:axId val="73257728"/>
        <c:scaling>
          <c:orientation val="minMax"/>
        </c:scaling>
        <c:delete val="1"/>
        <c:axPos val="b"/>
        <c:numFmt formatCode="General" sourceLinked="1"/>
        <c:majorTickMark val="none"/>
        <c:minorTickMark val="none"/>
        <c:tickLblPos val="none"/>
        <c:crossAx val="73259648"/>
        <c:crosses val="autoZero"/>
        <c:auto val="1"/>
        <c:lblAlgn val="ctr"/>
        <c:lblOffset val="100"/>
        <c:noMultiLvlLbl val="1"/>
      </c:cat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[2]データ!$B$10:$F$10</c:f>
              <c:numCache>
                <c:formatCode>General</c:formatCode>
                <c:ptCount val="5"/>
                <c:pt idx="0">
                  <c:v>46388</c:v>
                </c:pt>
                <c:pt idx="1">
                  <c:v>46753</c:v>
                </c:pt>
                <c:pt idx="2">
                  <c:v>47119</c:v>
                </c:pt>
                <c:pt idx="3">
                  <c:v>47484</c:v>
                </c:pt>
                <c:pt idx="4">
                  <c:v>47849</c:v>
                </c:pt>
              </c:numCache>
            </c:numRef>
          </c:cat>
          <c:val>
            <c:numRef>
              <c:f>[2]データ!$AI$6:$AM$6</c:f>
              <c:numCache>
                <c:formatCode>General</c:formatCode>
                <c:ptCount val="5"/>
                <c:pt idx="0">
                  <c:v>#N/A</c:v>
                </c:pt>
                <c:pt idx="1">
                  <c:v>#N/A</c:v>
                </c:pt>
                <c:pt idx="2">
                  <c:v>#N/A</c:v>
                </c:pt>
                <c:pt idx="3">
                  <c:v>#N/A</c:v>
                </c:pt>
                <c:pt idx="4">
                  <c:v>#N/A</c:v>
                </c:pt>
              </c:numCache>
            </c:numRef>
          </c:val>
          <c:extLst>
            <c:ext xmlns:c16="http://schemas.microsoft.com/office/drawing/2014/chart" uri="{C3380CC4-5D6E-409C-BE32-E72D297353CC}">
              <c16:uniqueId val="{00000000-AC7B-400B-832A-C5C29E142D34}"/>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[2]データ!$AN$6:$AR$6</c:f>
              <c:numCache>
                <c:formatCode>General</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C7B-400B-832A-C5C29E142D34}"/>
            </c:ext>
          </c:extLst>
        </c:ser>
        <c:dLbls>
          <c:showLegendKey val="0"/>
          <c:showVal val="0"/>
          <c:showCatName val="0"/>
          <c:showSerName val="0"/>
          <c:showPercent val="0"/>
          <c:showBubbleSize val="0"/>
        </c:dLbls>
        <c:marker val="1"/>
        <c:smooth val="0"/>
        <c:axId val="73339264"/>
        <c:axId val="73341184"/>
      </c:lineChart>
      <c:catAx>
        <c:axId val="73339264"/>
        <c:scaling>
          <c:orientation val="minMax"/>
        </c:scaling>
        <c:delete val="1"/>
        <c:axPos val="b"/>
        <c:numFmt formatCode="General" sourceLinked="1"/>
        <c:majorTickMark val="none"/>
        <c:minorTickMark val="none"/>
        <c:tickLblPos val="none"/>
        <c:crossAx val="73341184"/>
        <c:crosses val="autoZero"/>
        <c:auto val="1"/>
        <c:lblAlgn val="ctr"/>
        <c:lblOffset val="100"/>
        <c:noMultiLvlLbl val="1"/>
      </c:cat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[2]データ!$B$10:$F$10</c:f>
              <c:numCache>
                <c:formatCode>General</c:formatCode>
                <c:ptCount val="5"/>
                <c:pt idx="0">
                  <c:v>46388</c:v>
                </c:pt>
                <c:pt idx="1">
                  <c:v>46753</c:v>
                </c:pt>
                <c:pt idx="2">
                  <c:v>47119</c:v>
                </c:pt>
                <c:pt idx="3">
                  <c:v>47484</c:v>
                </c:pt>
                <c:pt idx="4">
                  <c:v>47849</c:v>
                </c:pt>
              </c:numCache>
            </c:numRef>
          </c:cat>
          <c:val>
            <c:numRef>
              <c:f>[2]データ!$AT$6:$AX$6</c:f>
              <c:numCache>
                <c:formatCode>General</c:formatCode>
                <c:ptCount val="5"/>
                <c:pt idx="0">
                  <c:v>#N/A</c:v>
                </c:pt>
                <c:pt idx="1">
                  <c:v>#N/A</c:v>
                </c:pt>
                <c:pt idx="2">
                  <c:v>#N/A</c:v>
                </c:pt>
                <c:pt idx="3">
                  <c:v>#N/A</c:v>
                </c:pt>
                <c:pt idx="4">
                  <c:v>#N/A</c:v>
                </c:pt>
              </c:numCache>
            </c:numRef>
          </c:val>
          <c:extLst>
            <c:ext xmlns:c16="http://schemas.microsoft.com/office/drawing/2014/chart" uri="{C3380CC4-5D6E-409C-BE32-E72D297353CC}">
              <c16:uniqueId val="{00000000-F5B4-472B-9E24-B1A2EE4D4792}"/>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[2]データ!$AY$6:$BC$6</c:f>
              <c:numCache>
                <c:formatCode>General</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5B4-472B-9E24-B1A2EE4D4792}"/>
            </c:ext>
          </c:extLst>
        </c:ser>
        <c:dLbls>
          <c:showLegendKey val="0"/>
          <c:showVal val="0"/>
          <c:showCatName val="0"/>
          <c:showSerName val="0"/>
          <c:showPercent val="0"/>
          <c:showBubbleSize val="0"/>
        </c:dLbls>
        <c:marker val="1"/>
        <c:smooth val="0"/>
        <c:axId val="73359360"/>
        <c:axId val="73361280"/>
      </c:lineChart>
      <c:catAx>
        <c:axId val="73359360"/>
        <c:scaling>
          <c:orientation val="minMax"/>
        </c:scaling>
        <c:delete val="1"/>
        <c:axPos val="b"/>
        <c:numFmt formatCode="General" sourceLinked="1"/>
        <c:majorTickMark val="none"/>
        <c:minorTickMark val="none"/>
        <c:tickLblPos val="none"/>
        <c:crossAx val="73361280"/>
        <c:crosses val="autoZero"/>
        <c:auto val="1"/>
        <c:lblAlgn val="ctr"/>
        <c:lblOffset val="100"/>
        <c:noMultiLvlLbl val="1"/>
      </c:cat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8" Type="http://schemas.openxmlformats.org/officeDocument/2006/relationships/chart" Target="../charts/chart11.xml"/><Relationship Id="rId3" Type="http://schemas.openxmlformats.org/officeDocument/2006/relationships/chart" Target="../charts/chart6.xml"/><Relationship Id="rId7" Type="http://schemas.openxmlformats.org/officeDocument/2006/relationships/chart" Target="../charts/chart10.xml"/><Relationship Id="rId2" Type="http://schemas.openxmlformats.org/officeDocument/2006/relationships/chart" Target="../charts/chart5.xml"/><Relationship Id="rId1" Type="http://schemas.openxmlformats.org/officeDocument/2006/relationships/chart" Target="../charts/chart4.xml"/><Relationship Id="rId6" Type="http://schemas.openxmlformats.org/officeDocument/2006/relationships/chart" Target="../charts/chart9.xml"/><Relationship Id="rId11" Type="http://schemas.openxmlformats.org/officeDocument/2006/relationships/chart" Target="../charts/chart14.xml"/><Relationship Id="rId5" Type="http://schemas.openxmlformats.org/officeDocument/2006/relationships/chart" Target="../charts/chart8.xml"/><Relationship Id="rId10" Type="http://schemas.openxmlformats.org/officeDocument/2006/relationships/chart" Target="../charts/chart13.xml"/><Relationship Id="rId4" Type="http://schemas.openxmlformats.org/officeDocument/2006/relationships/chart" Target="../charts/chart7.xml"/><Relationship Id="rId9"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20</xdr:row>
          <xdr:rowOff>91440</xdr:rowOff>
        </xdr:from>
        <xdr:to>
          <xdr:col>11</xdr:col>
          <xdr:colOff>369018</xdr:colOff>
          <xdr:row>21</xdr:row>
          <xdr:rowOff>0</xdr:rowOff>
        </xdr:to>
        <xdr:grpSp>
          <xdr:nvGrpSpPr>
            <xdr:cNvPr id="2" name="グループ化 1"/>
            <xdr:cNvGrpSpPr/>
          </xdr:nvGrpSpPr>
          <xdr:grpSpPr>
            <a:xfrm>
              <a:off x="2628900" y="7720965"/>
              <a:ext cx="6045918" cy="289560"/>
              <a:chOff x="2367642" y="5175069"/>
              <a:chExt cx="5490747" cy="213360"/>
            </a:xfrm>
          </xdr:grpSpPr>
          <xdr:sp macro="" textlink="">
            <xdr:nvSpPr>
              <xdr:cNvPr id="1025" name="X01Y60_30_CB2" hidden="1">
                <a:extLst>
                  <a:ext uri="{63B3BB69-23CF-44E3-9099-C40C66FF867C}">
                    <a14:compatExt spid="_x0000_s1025"/>
                  </a:ext>
                </a:extLst>
              </xdr:cNvPr>
              <xdr:cNvSpPr/>
            </xdr:nvSpPr>
            <xdr:spPr bwMode="auto">
              <a:xfrm>
                <a:off x="2367642" y="5175069"/>
                <a:ext cx="1014548" cy="21336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表流水　,</a:t>
                </a:r>
              </a:p>
            </xdr:txBody>
          </xdr:sp>
          <xdr:sp macro="" textlink="">
            <xdr:nvSpPr>
              <xdr:cNvPr id="1026" name="X01Y60_30_CB2" hidden="1">
                <a:extLst>
                  <a:ext uri="{63B3BB69-23CF-44E3-9099-C40C66FF867C}">
                    <a14:compatExt spid="_x0000_s1026"/>
                  </a:ext>
                </a:extLst>
              </xdr:cNvPr>
              <xdr:cNvSpPr/>
            </xdr:nvSpPr>
            <xdr:spPr bwMode="auto">
              <a:xfrm>
                <a:off x="3313611" y="5175069"/>
                <a:ext cx="1014549" cy="21336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ダム　,</a:t>
                </a:r>
              </a:p>
            </xdr:txBody>
          </xdr:sp>
          <xdr:sp macro="" textlink="">
            <xdr:nvSpPr>
              <xdr:cNvPr id="1027" name="X01Y60_30_CB2" hidden="1">
                <a:extLst>
                  <a:ext uri="{63B3BB69-23CF-44E3-9099-C40C66FF867C}">
                    <a14:compatExt spid="_x0000_s1027"/>
                  </a:ext>
                </a:extLst>
              </xdr:cNvPr>
              <xdr:cNvSpPr/>
            </xdr:nvSpPr>
            <xdr:spPr bwMode="auto">
              <a:xfrm>
                <a:off x="4100648" y="5175069"/>
                <a:ext cx="1014549" cy="21336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伏流水　,</a:t>
                </a:r>
              </a:p>
            </xdr:txBody>
          </xdr:sp>
          <xdr:sp macro="" textlink="">
            <xdr:nvSpPr>
              <xdr:cNvPr id="1028" name="X01Y60_30_CB2" hidden="1">
                <a:extLst>
                  <a:ext uri="{63B3BB69-23CF-44E3-9099-C40C66FF867C}">
                    <a14:compatExt spid="_x0000_s1028"/>
                  </a:ext>
                </a:extLst>
              </xdr:cNvPr>
              <xdr:cNvSpPr/>
            </xdr:nvSpPr>
            <xdr:spPr bwMode="auto">
              <a:xfrm>
                <a:off x="5058584" y="5175069"/>
                <a:ext cx="1006928" cy="21336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地下水　,</a:t>
                </a:r>
              </a:p>
            </xdr:txBody>
          </xdr:sp>
          <xdr:sp macro="" textlink="">
            <xdr:nvSpPr>
              <xdr:cNvPr id="1029" name="X01Y60_30_CB2" hidden="1">
                <a:extLst>
                  <a:ext uri="{63B3BB69-23CF-44E3-9099-C40C66FF867C}">
                    <a14:compatExt spid="_x0000_s1029"/>
                  </a:ext>
                </a:extLst>
              </xdr:cNvPr>
              <xdr:cNvSpPr/>
            </xdr:nvSpPr>
            <xdr:spPr bwMode="auto">
              <a:xfrm>
                <a:off x="6016527" y="5175069"/>
                <a:ext cx="1006929" cy="21336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受水　,</a:t>
                </a:r>
              </a:p>
            </xdr:txBody>
          </xdr:sp>
          <xdr:sp macro="" textlink="">
            <xdr:nvSpPr>
              <xdr:cNvPr id="1030" name="X01Y60_30_CB2" hidden="1">
                <a:extLst>
                  <a:ext uri="{63B3BB69-23CF-44E3-9099-C40C66FF867C}">
                    <a14:compatExt spid="_x0000_s1030"/>
                  </a:ext>
                </a:extLst>
              </xdr:cNvPr>
              <xdr:cNvSpPr/>
            </xdr:nvSpPr>
            <xdr:spPr bwMode="auto">
              <a:xfrm>
                <a:off x="6843841" y="5175069"/>
                <a:ext cx="1014548" cy="21336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その他</a:t>
                </a:r>
              </a:p>
            </xdr:txBody>
          </xdr:sp>
        </xdr:grpSp>
        <xdr:clientData/>
      </xdr:twoCellAnchor>
    </mc:Choice>
    <mc:Fallback/>
  </mc:AlternateContent>
  <xdr:twoCellAnchor>
    <xdr:from>
      <xdr:col>7</xdr:col>
      <xdr:colOff>568039</xdr:colOff>
      <xdr:row>51</xdr:row>
      <xdr:rowOff>217714</xdr:rowOff>
    </xdr:from>
    <xdr:to>
      <xdr:col>8</xdr:col>
      <xdr:colOff>344387</xdr:colOff>
      <xdr:row>53</xdr:row>
      <xdr:rowOff>478972</xdr:rowOff>
    </xdr:to>
    <xdr:sp macro="" textlink="">
      <xdr:nvSpPr>
        <xdr:cNvPr id="9" name="正方形/長方形 8"/>
        <xdr:cNvSpPr/>
      </xdr:nvSpPr>
      <xdr:spPr>
        <a:xfrm>
          <a:off x="5616289" y="20096389"/>
          <a:ext cx="576448" cy="1328058"/>
        </a:xfrm>
        <a:prstGeom prst="rect">
          <a:avLst/>
        </a:prstGeom>
        <a:no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lstStyle/>
        <a:p>
          <a:pPr algn="ctr"/>
          <a:r>
            <a:rPr kumimoji="1" lang="ja-JP" altLang="en-US" sz="1600">
              <a:solidFill>
                <a:sysClr val="windowText" lastClr="000000"/>
              </a:solidFill>
            </a:rPr>
            <a:t>建設水道課</a:t>
          </a:r>
          <a:endParaRPr kumimoji="1" lang="en-US" altLang="ja-JP" sz="1600">
            <a:solidFill>
              <a:sysClr val="windowText" lastClr="000000"/>
            </a:solidFill>
          </a:endParaRPr>
        </a:p>
      </xdr:txBody>
    </xdr:sp>
    <xdr:clientData/>
  </xdr:twoCellAnchor>
  <xdr:twoCellAnchor>
    <xdr:from>
      <xdr:col>6</xdr:col>
      <xdr:colOff>566056</xdr:colOff>
      <xdr:row>54</xdr:row>
      <xdr:rowOff>606631</xdr:rowOff>
    </xdr:from>
    <xdr:to>
      <xdr:col>7</xdr:col>
      <xdr:colOff>393865</xdr:colOff>
      <xdr:row>58</xdr:row>
      <xdr:rowOff>108857</xdr:rowOff>
    </xdr:to>
    <xdr:sp macro="" textlink="">
      <xdr:nvSpPr>
        <xdr:cNvPr id="10" name="正方形/長方形 9"/>
        <xdr:cNvSpPr/>
      </xdr:nvSpPr>
      <xdr:spPr>
        <a:xfrm>
          <a:off x="4795156" y="22304581"/>
          <a:ext cx="646959" cy="1635826"/>
        </a:xfrm>
        <a:prstGeom prst="rect">
          <a:avLst/>
        </a:prstGeom>
        <a:no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lstStyle/>
        <a:p>
          <a:pPr algn="ctr"/>
          <a:r>
            <a:rPr kumimoji="1" lang="ja-JP" altLang="en-US" sz="1600">
              <a:solidFill>
                <a:sysClr val="windowText" lastClr="000000"/>
              </a:solidFill>
            </a:rPr>
            <a:t>建築・住宅担当</a:t>
          </a:r>
        </a:p>
      </xdr:txBody>
    </xdr:sp>
    <xdr:clientData/>
  </xdr:twoCellAnchor>
  <xdr:twoCellAnchor>
    <xdr:from>
      <xdr:col>9</xdr:col>
      <xdr:colOff>481449</xdr:colOff>
      <xdr:row>54</xdr:row>
      <xdr:rowOff>593025</xdr:rowOff>
    </xdr:from>
    <xdr:to>
      <xdr:col>10</xdr:col>
      <xdr:colOff>307278</xdr:colOff>
      <xdr:row>58</xdr:row>
      <xdr:rowOff>68036</xdr:rowOff>
    </xdr:to>
    <xdr:sp macro="" textlink="">
      <xdr:nvSpPr>
        <xdr:cNvPr id="11" name="正方形/長方形 10"/>
        <xdr:cNvSpPr/>
      </xdr:nvSpPr>
      <xdr:spPr>
        <a:xfrm>
          <a:off x="7148949" y="22290975"/>
          <a:ext cx="644979" cy="1608611"/>
        </a:xfrm>
        <a:prstGeom prst="rect">
          <a:avLst/>
        </a:prstGeom>
        <a:no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lstStyle/>
        <a:p>
          <a:pPr algn="ctr"/>
          <a:r>
            <a:rPr kumimoji="1" lang="ja-JP" altLang="en-US" sz="1600">
              <a:solidFill>
                <a:sysClr val="windowText" lastClr="000000"/>
              </a:solidFill>
            </a:rPr>
            <a:t>上下水道担当</a:t>
          </a:r>
        </a:p>
      </xdr:txBody>
    </xdr:sp>
    <xdr:clientData/>
  </xdr:twoCellAnchor>
  <xdr:twoCellAnchor>
    <xdr:from>
      <xdr:col>4</xdr:col>
      <xdr:colOff>489857</xdr:colOff>
      <xdr:row>54</xdr:row>
      <xdr:rowOff>634340</xdr:rowOff>
    </xdr:from>
    <xdr:to>
      <xdr:col>5</xdr:col>
      <xdr:colOff>551215</xdr:colOff>
      <xdr:row>58</xdr:row>
      <xdr:rowOff>136071</xdr:rowOff>
    </xdr:to>
    <xdr:sp macro="" textlink="">
      <xdr:nvSpPr>
        <xdr:cNvPr id="12" name="正方形/長方形 11"/>
        <xdr:cNvSpPr/>
      </xdr:nvSpPr>
      <xdr:spPr>
        <a:xfrm>
          <a:off x="3080657" y="22332290"/>
          <a:ext cx="880508" cy="1635331"/>
        </a:xfrm>
        <a:prstGeom prst="rect">
          <a:avLst/>
        </a:prstGeom>
        <a:no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lstStyle/>
        <a:p>
          <a:pPr algn="ctr"/>
          <a:r>
            <a:rPr kumimoji="1" lang="ja-JP" altLang="en-US" sz="1600">
              <a:solidFill>
                <a:sysClr val="windowText" lastClr="000000"/>
              </a:solidFill>
            </a:rPr>
            <a:t>土木・公園</a:t>
          </a:r>
          <a:endParaRPr kumimoji="1" lang="en-US" altLang="ja-JP" sz="1600">
            <a:solidFill>
              <a:sysClr val="windowText" lastClr="000000"/>
            </a:solidFill>
          </a:endParaRPr>
        </a:p>
        <a:p>
          <a:pPr algn="ctr"/>
          <a:r>
            <a:rPr kumimoji="1" lang="ja-JP" altLang="en-US" sz="1600">
              <a:solidFill>
                <a:sysClr val="windowText" lastClr="000000"/>
              </a:solidFill>
            </a:rPr>
            <a:t>管理担当</a:t>
          </a:r>
        </a:p>
      </xdr:txBody>
    </xdr:sp>
    <xdr:clientData/>
  </xdr:twoCellAnchor>
  <xdr:twoCellAnchor>
    <xdr:from>
      <xdr:col>8</xdr:col>
      <xdr:colOff>83132</xdr:colOff>
      <xdr:row>53</xdr:row>
      <xdr:rowOff>491421</xdr:rowOff>
    </xdr:from>
    <xdr:to>
      <xdr:col>8</xdr:col>
      <xdr:colOff>90060</xdr:colOff>
      <xdr:row>54</xdr:row>
      <xdr:rowOff>347763</xdr:rowOff>
    </xdr:to>
    <xdr:cxnSp macro="">
      <xdr:nvCxnSpPr>
        <xdr:cNvPr id="13" name="直線コネクタ 12"/>
        <xdr:cNvCxnSpPr/>
      </xdr:nvCxnSpPr>
      <xdr:spPr>
        <a:xfrm flipH="1">
          <a:off x="5931482" y="21436896"/>
          <a:ext cx="6928" cy="608817"/>
        </a:xfrm>
        <a:prstGeom prst="line">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236380</xdr:colOff>
      <xdr:row>54</xdr:row>
      <xdr:rowOff>349699</xdr:rowOff>
    </xdr:from>
    <xdr:to>
      <xdr:col>10</xdr:col>
      <xdr:colOff>40821</xdr:colOff>
      <xdr:row>54</xdr:row>
      <xdr:rowOff>381000</xdr:rowOff>
    </xdr:to>
    <xdr:cxnSp macro="">
      <xdr:nvCxnSpPr>
        <xdr:cNvPr id="14" name="直線コネクタ 13"/>
        <xdr:cNvCxnSpPr/>
      </xdr:nvCxnSpPr>
      <xdr:spPr>
        <a:xfrm>
          <a:off x="3646330" y="22047649"/>
          <a:ext cx="3881141" cy="31301"/>
        </a:xfrm>
        <a:prstGeom prst="line">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245423</xdr:colOff>
      <xdr:row>54</xdr:row>
      <xdr:rowOff>359228</xdr:rowOff>
    </xdr:from>
    <xdr:to>
      <xdr:col>5</xdr:col>
      <xdr:colOff>245423</xdr:colOff>
      <xdr:row>54</xdr:row>
      <xdr:rowOff>621729</xdr:rowOff>
    </xdr:to>
    <xdr:cxnSp macro="">
      <xdr:nvCxnSpPr>
        <xdr:cNvPr id="15" name="直線コネクタ 14"/>
        <xdr:cNvCxnSpPr/>
      </xdr:nvCxnSpPr>
      <xdr:spPr>
        <a:xfrm>
          <a:off x="3655373" y="22057178"/>
          <a:ext cx="0" cy="262501"/>
        </a:xfrm>
        <a:prstGeom prst="line">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118755</xdr:colOff>
      <xdr:row>54</xdr:row>
      <xdr:rowOff>337457</xdr:rowOff>
    </xdr:from>
    <xdr:to>
      <xdr:col>7</xdr:col>
      <xdr:colOff>118755</xdr:colOff>
      <xdr:row>54</xdr:row>
      <xdr:rowOff>599958</xdr:rowOff>
    </xdr:to>
    <xdr:cxnSp macro="">
      <xdr:nvCxnSpPr>
        <xdr:cNvPr id="16" name="直線コネクタ 15"/>
        <xdr:cNvCxnSpPr/>
      </xdr:nvCxnSpPr>
      <xdr:spPr>
        <a:xfrm>
          <a:off x="5167005" y="22035407"/>
          <a:ext cx="0" cy="262501"/>
        </a:xfrm>
        <a:prstGeom prst="line">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31916</xdr:colOff>
      <xdr:row>54</xdr:row>
      <xdr:rowOff>351064</xdr:rowOff>
    </xdr:from>
    <xdr:to>
      <xdr:col>10</xdr:col>
      <xdr:colOff>31916</xdr:colOff>
      <xdr:row>54</xdr:row>
      <xdr:rowOff>613565</xdr:rowOff>
    </xdr:to>
    <xdr:cxnSp macro="">
      <xdr:nvCxnSpPr>
        <xdr:cNvPr id="17" name="直線コネクタ 16"/>
        <xdr:cNvCxnSpPr/>
      </xdr:nvCxnSpPr>
      <xdr:spPr>
        <a:xfrm>
          <a:off x="7518566" y="22049014"/>
          <a:ext cx="0" cy="262501"/>
        </a:xfrm>
        <a:prstGeom prst="line">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761999</xdr:colOff>
      <xdr:row>84</xdr:row>
      <xdr:rowOff>181841</xdr:rowOff>
    </xdr:from>
    <xdr:to>
      <xdr:col>11</xdr:col>
      <xdr:colOff>805296</xdr:colOff>
      <xdr:row>90</xdr:row>
      <xdr:rowOff>69272</xdr:rowOff>
    </xdr:to>
    <xdr:graphicFrame macro="">
      <xdr:nvGraphicFramePr>
        <xdr:cNvPr id="19" name="グラフ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805295</xdr:colOff>
      <xdr:row>93</xdr:row>
      <xdr:rowOff>25977</xdr:rowOff>
    </xdr:from>
    <xdr:to>
      <xdr:col>11</xdr:col>
      <xdr:colOff>708314</xdr:colOff>
      <xdr:row>100</xdr:row>
      <xdr:rowOff>223404</xdr:rowOff>
    </xdr:to>
    <xdr:graphicFrame macro="">
      <xdr:nvGraphicFramePr>
        <xdr:cNvPr id="20" name="グラフ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718705</xdr:colOff>
      <xdr:row>104</xdr:row>
      <xdr:rowOff>86591</xdr:rowOff>
    </xdr:from>
    <xdr:to>
      <xdr:col>12</xdr:col>
      <xdr:colOff>8659</xdr:colOff>
      <xdr:row>110</xdr:row>
      <xdr:rowOff>744682</xdr:rowOff>
    </xdr:to>
    <xdr:graphicFrame macro="">
      <xdr:nvGraphicFramePr>
        <xdr:cNvPr id="21" name="グラフ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2]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2]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2]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2]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xdr:colOff>
      <xdr:row>1</xdr:row>
      <xdr:rowOff>0</xdr:rowOff>
    </xdr:from>
    <xdr:to>
      <xdr:col>10</xdr:col>
      <xdr:colOff>0</xdr:colOff>
      <xdr:row>2</xdr:row>
      <xdr:rowOff>373380</xdr:rowOff>
    </xdr:to>
    <xdr:sp macro="" textlink="">
      <xdr:nvSpPr>
        <xdr:cNvPr id="2" name="Line 1"/>
        <xdr:cNvSpPr>
          <a:spLocks noChangeShapeType="1"/>
        </xdr:cNvSpPr>
      </xdr:nvSpPr>
      <xdr:spPr bwMode="auto">
        <a:xfrm>
          <a:off x="7620" y="171450"/>
          <a:ext cx="4011930" cy="54483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65</xdr:row>
      <xdr:rowOff>0</xdr:rowOff>
    </xdr:from>
    <xdr:to>
      <xdr:col>10</xdr:col>
      <xdr:colOff>15240</xdr:colOff>
      <xdr:row>67</xdr:row>
      <xdr:rowOff>0</xdr:rowOff>
    </xdr:to>
    <xdr:sp macro="" textlink="">
      <xdr:nvSpPr>
        <xdr:cNvPr id="4" name="Line 3"/>
        <xdr:cNvSpPr>
          <a:spLocks noChangeShapeType="1"/>
        </xdr:cNvSpPr>
      </xdr:nvSpPr>
      <xdr:spPr bwMode="auto">
        <a:xfrm>
          <a:off x="0" y="13716000"/>
          <a:ext cx="4034790" cy="581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68580</xdr:colOff>
      <xdr:row>66</xdr:row>
      <xdr:rowOff>53340</xdr:rowOff>
    </xdr:from>
    <xdr:to>
      <xdr:col>11</xdr:col>
      <xdr:colOff>571500</xdr:colOff>
      <xdr:row>66</xdr:row>
      <xdr:rowOff>342900</xdr:rowOff>
    </xdr:to>
    <xdr:sp macro="" textlink="">
      <xdr:nvSpPr>
        <xdr:cNvPr id="5" name="AutoShape 4"/>
        <xdr:cNvSpPr>
          <a:spLocks noChangeArrowheads="1"/>
        </xdr:cNvSpPr>
      </xdr:nvSpPr>
      <xdr:spPr bwMode="auto">
        <a:xfrm>
          <a:off x="4878705" y="13969365"/>
          <a:ext cx="502920" cy="28956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9525</xdr:colOff>
      <xdr:row>1</xdr:row>
      <xdr:rowOff>0</xdr:rowOff>
    </xdr:from>
    <xdr:to>
      <xdr:col>10</xdr:col>
      <xdr:colOff>0</xdr:colOff>
      <xdr:row>2</xdr:row>
      <xdr:rowOff>371475</xdr:rowOff>
    </xdr:to>
    <xdr:sp macro="" textlink="">
      <xdr:nvSpPr>
        <xdr:cNvPr id="6" name="Line 1"/>
        <xdr:cNvSpPr>
          <a:spLocks noChangeShapeType="1"/>
        </xdr:cNvSpPr>
      </xdr:nvSpPr>
      <xdr:spPr bwMode="auto">
        <a:xfrm>
          <a:off x="9525" y="171450"/>
          <a:ext cx="4010025" cy="5429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76200</xdr:colOff>
      <xdr:row>2</xdr:row>
      <xdr:rowOff>47625</xdr:rowOff>
    </xdr:from>
    <xdr:to>
      <xdr:col>11</xdr:col>
      <xdr:colOff>638175</xdr:colOff>
      <xdr:row>2</xdr:row>
      <xdr:rowOff>342900</xdr:rowOff>
    </xdr:to>
    <xdr:sp macro="" textlink="">
      <xdr:nvSpPr>
        <xdr:cNvPr id="7" name="AutoShape 2"/>
        <xdr:cNvSpPr>
          <a:spLocks noChangeArrowheads="1"/>
        </xdr:cNvSpPr>
      </xdr:nvSpPr>
      <xdr:spPr bwMode="auto">
        <a:xfrm>
          <a:off x="4886325" y="390525"/>
          <a:ext cx="561975" cy="295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65</xdr:row>
      <xdr:rowOff>0</xdr:rowOff>
    </xdr:from>
    <xdr:to>
      <xdr:col>10</xdr:col>
      <xdr:colOff>9525</xdr:colOff>
      <xdr:row>67</xdr:row>
      <xdr:rowOff>0</xdr:rowOff>
    </xdr:to>
    <xdr:sp macro="" textlink="">
      <xdr:nvSpPr>
        <xdr:cNvPr id="8" name="Line 3"/>
        <xdr:cNvSpPr>
          <a:spLocks noChangeShapeType="1"/>
        </xdr:cNvSpPr>
      </xdr:nvSpPr>
      <xdr:spPr bwMode="auto">
        <a:xfrm>
          <a:off x="0" y="13716000"/>
          <a:ext cx="4029075" cy="581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76200</xdr:colOff>
      <xdr:row>66</xdr:row>
      <xdr:rowOff>47625</xdr:rowOff>
    </xdr:from>
    <xdr:to>
      <xdr:col>11</xdr:col>
      <xdr:colOff>638175</xdr:colOff>
      <xdr:row>66</xdr:row>
      <xdr:rowOff>342900</xdr:rowOff>
    </xdr:to>
    <xdr:sp macro="" textlink="">
      <xdr:nvSpPr>
        <xdr:cNvPr id="9" name="AutoShape 4"/>
        <xdr:cNvSpPr>
          <a:spLocks noChangeArrowheads="1"/>
        </xdr:cNvSpPr>
      </xdr:nvSpPr>
      <xdr:spPr bwMode="auto">
        <a:xfrm>
          <a:off x="4886325" y="13963650"/>
          <a:ext cx="561975" cy="295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9525</xdr:colOff>
      <xdr:row>1</xdr:row>
      <xdr:rowOff>0</xdr:rowOff>
    </xdr:from>
    <xdr:to>
      <xdr:col>10</xdr:col>
      <xdr:colOff>0</xdr:colOff>
      <xdr:row>2</xdr:row>
      <xdr:rowOff>371475</xdr:rowOff>
    </xdr:to>
    <xdr:sp macro="" textlink="">
      <xdr:nvSpPr>
        <xdr:cNvPr id="10" name="Line 1"/>
        <xdr:cNvSpPr>
          <a:spLocks noChangeShapeType="1"/>
        </xdr:cNvSpPr>
      </xdr:nvSpPr>
      <xdr:spPr bwMode="auto">
        <a:xfrm>
          <a:off x="9525" y="171450"/>
          <a:ext cx="4010025" cy="5429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76200</xdr:colOff>
      <xdr:row>2</xdr:row>
      <xdr:rowOff>47625</xdr:rowOff>
    </xdr:from>
    <xdr:to>
      <xdr:col>11</xdr:col>
      <xdr:colOff>638175</xdr:colOff>
      <xdr:row>2</xdr:row>
      <xdr:rowOff>342900</xdr:rowOff>
    </xdr:to>
    <xdr:sp macro="" textlink="">
      <xdr:nvSpPr>
        <xdr:cNvPr id="11" name="AutoShape 2"/>
        <xdr:cNvSpPr>
          <a:spLocks noChangeArrowheads="1"/>
        </xdr:cNvSpPr>
      </xdr:nvSpPr>
      <xdr:spPr bwMode="auto">
        <a:xfrm>
          <a:off x="4886325" y="523875"/>
          <a:ext cx="561975" cy="295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65</xdr:row>
      <xdr:rowOff>0</xdr:rowOff>
    </xdr:from>
    <xdr:to>
      <xdr:col>10</xdr:col>
      <xdr:colOff>9525</xdr:colOff>
      <xdr:row>67</xdr:row>
      <xdr:rowOff>0</xdr:rowOff>
    </xdr:to>
    <xdr:sp macro="" textlink="">
      <xdr:nvSpPr>
        <xdr:cNvPr id="12" name="Line 3"/>
        <xdr:cNvSpPr>
          <a:spLocks noChangeShapeType="1"/>
        </xdr:cNvSpPr>
      </xdr:nvSpPr>
      <xdr:spPr bwMode="auto">
        <a:xfrm>
          <a:off x="0" y="13716000"/>
          <a:ext cx="4029075" cy="581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76200</xdr:colOff>
      <xdr:row>66</xdr:row>
      <xdr:rowOff>47625</xdr:rowOff>
    </xdr:from>
    <xdr:to>
      <xdr:col>11</xdr:col>
      <xdr:colOff>638175</xdr:colOff>
      <xdr:row>66</xdr:row>
      <xdr:rowOff>342900</xdr:rowOff>
    </xdr:to>
    <xdr:sp macro="" textlink="">
      <xdr:nvSpPr>
        <xdr:cNvPr id="13" name="AutoShape 4"/>
        <xdr:cNvSpPr>
          <a:spLocks noChangeArrowheads="1"/>
        </xdr:cNvSpPr>
      </xdr:nvSpPr>
      <xdr:spPr bwMode="auto">
        <a:xfrm>
          <a:off x="4886325" y="13963650"/>
          <a:ext cx="561975" cy="295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0010;&#38263;&#37096;&#23616;/&#24314;&#35373;&#27700;&#36947;&#35506;/01&#20849;&#36890;/01&#35336;&#30011;/&#32076;&#21942;&#25126;&#30053;/&#65330;2&#24180;&#24230;&#20316;&#25104;/&#32076;&#21942;&#25126;&#30053;&#65288;&#31777;&#27700;&#65289;&#6533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0010;&#38263;&#37096;&#23616;/&#24314;&#35373;&#27700;&#36947;&#35506;/01&#20849;&#36890;/02&#20250;&#35336;/&#32076;&#21942;&#27604;&#36611;&#20998;&#26512;&#34920;/&#65330;2/&#25552;&#20986;/&#12304;&#32076;&#21942;&#27604;&#36611;&#20998;&#26512;&#34920;&#12305;2019_016934_47_010_000&#65288;&#27161;&#27941;&#30010;&#65306;&#31777;&#26131;&#27700;&#36947;&#20107;&#2698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添１－２　（水道事業）Ｒ2"/>
      <sheetName val="経営比較分析表"/>
      <sheetName val="収支計画"/>
      <sheetName val="給水人口予測"/>
      <sheetName val="水量予測"/>
      <sheetName val="収入額予測"/>
    </sheetNames>
    <sheetDataSet>
      <sheetData sheetId="0"/>
      <sheetData sheetId="1"/>
      <sheetData sheetId="2"/>
      <sheetData sheetId="3">
        <row r="1">
          <cell r="C1" t="str">
            <v>標津
地区</v>
          </cell>
          <cell r="D1" t="str">
            <v>川北
地区</v>
          </cell>
          <cell r="E1" t="str">
            <v>薫別
地区</v>
          </cell>
          <cell r="F1" t="str">
            <v>合計</v>
          </cell>
        </row>
        <row r="2">
          <cell r="A2">
            <v>2010</v>
          </cell>
          <cell r="B2" t="str">
            <v>Ｈ22</v>
          </cell>
          <cell r="C2">
            <v>4158</v>
          </cell>
          <cell r="D2">
            <v>1405</v>
          </cell>
          <cell r="E2">
            <v>123</v>
          </cell>
          <cell r="F2">
            <v>5686</v>
          </cell>
        </row>
        <row r="3">
          <cell r="A3">
            <v>2015</v>
          </cell>
          <cell r="B3" t="str">
            <v>Ｈ27</v>
          </cell>
          <cell r="C3">
            <v>3829</v>
          </cell>
          <cell r="D3">
            <v>1411</v>
          </cell>
          <cell r="E3">
            <v>82</v>
          </cell>
          <cell r="F3">
            <v>5322</v>
          </cell>
        </row>
        <row r="4">
          <cell r="A4">
            <v>2020</v>
          </cell>
          <cell r="B4" t="str">
            <v>Ｒ2</v>
          </cell>
          <cell r="C4">
            <v>3696</v>
          </cell>
          <cell r="D4">
            <v>1323</v>
          </cell>
          <cell r="E4">
            <v>91</v>
          </cell>
          <cell r="F4">
            <v>5110</v>
          </cell>
        </row>
        <row r="5">
          <cell r="A5">
            <v>2025</v>
          </cell>
          <cell r="B5" t="str">
            <v>Ｒ7</v>
          </cell>
          <cell r="C5">
            <v>3520</v>
          </cell>
          <cell r="D5">
            <v>1260</v>
          </cell>
          <cell r="E5">
            <v>86</v>
          </cell>
          <cell r="F5">
            <v>4866</v>
          </cell>
        </row>
        <row r="6">
          <cell r="A6">
            <v>2030</v>
          </cell>
          <cell r="B6" t="str">
            <v>Ｒ12</v>
          </cell>
          <cell r="C6">
            <v>3362</v>
          </cell>
          <cell r="D6">
            <v>1203</v>
          </cell>
          <cell r="E6">
            <v>82</v>
          </cell>
          <cell r="F6">
            <v>4647</v>
          </cell>
        </row>
        <row r="7">
          <cell r="A7">
            <v>2035</v>
          </cell>
          <cell r="B7" t="str">
            <v>Ｒ17</v>
          </cell>
          <cell r="C7">
            <v>3219</v>
          </cell>
          <cell r="D7">
            <v>1152</v>
          </cell>
          <cell r="E7">
            <v>79</v>
          </cell>
          <cell r="F7">
            <v>4450</v>
          </cell>
        </row>
        <row r="8">
          <cell r="A8">
            <v>2040</v>
          </cell>
          <cell r="B8" t="str">
            <v>Ｒ22</v>
          </cell>
          <cell r="C8">
            <v>3091</v>
          </cell>
          <cell r="D8">
            <v>1106</v>
          </cell>
          <cell r="E8">
            <v>76</v>
          </cell>
          <cell r="F8">
            <v>4273</v>
          </cell>
        </row>
        <row r="9">
          <cell r="A9">
            <v>2045</v>
          </cell>
          <cell r="B9" t="str">
            <v>Ｒ27</v>
          </cell>
          <cell r="C9">
            <v>2976</v>
          </cell>
          <cell r="D9">
            <v>1065</v>
          </cell>
          <cell r="E9">
            <v>73</v>
          </cell>
          <cell r="F9">
            <v>4114</v>
          </cell>
        </row>
        <row r="10">
          <cell r="A10">
            <v>2050</v>
          </cell>
          <cell r="B10" t="str">
            <v>Ｒ32</v>
          </cell>
          <cell r="C10">
            <v>2872</v>
          </cell>
          <cell r="D10">
            <v>1028</v>
          </cell>
          <cell r="E10">
            <v>70</v>
          </cell>
          <cell r="F10">
            <v>3970</v>
          </cell>
        </row>
        <row r="11">
          <cell r="A11">
            <v>2055</v>
          </cell>
          <cell r="B11" t="str">
            <v>Ｒ37</v>
          </cell>
          <cell r="C11">
            <v>2779</v>
          </cell>
          <cell r="D11">
            <v>995</v>
          </cell>
          <cell r="E11">
            <v>68</v>
          </cell>
          <cell r="F11">
            <v>3842</v>
          </cell>
        </row>
        <row r="12">
          <cell r="A12">
            <v>2060</v>
          </cell>
          <cell r="B12" t="str">
            <v>Ｒ42</v>
          </cell>
          <cell r="C12">
            <v>2695</v>
          </cell>
          <cell r="D12">
            <v>964</v>
          </cell>
          <cell r="E12">
            <v>66</v>
          </cell>
          <cell r="F12">
            <v>3725</v>
          </cell>
        </row>
      </sheetData>
      <sheetData sheetId="4">
        <row r="1">
          <cell r="B1" t="str">
            <v>Ｈ21</v>
          </cell>
          <cell r="C1" t="str">
            <v>Ｈ22</v>
          </cell>
          <cell r="D1" t="str">
            <v>Ｈ23</v>
          </cell>
          <cell r="E1" t="str">
            <v>Ｈ24</v>
          </cell>
          <cell r="F1" t="str">
            <v>Ｈ25</v>
          </cell>
          <cell r="G1" t="str">
            <v>Ｈ26</v>
          </cell>
          <cell r="H1" t="str">
            <v>Ｈ27</v>
          </cell>
          <cell r="I1" t="str">
            <v>Ｈ28</v>
          </cell>
          <cell r="J1" t="str">
            <v>Ｈ29</v>
          </cell>
          <cell r="K1" t="str">
            <v>Ｈ30</v>
          </cell>
          <cell r="L1" t="str">
            <v>Ｈ31</v>
          </cell>
        </row>
        <row r="2">
          <cell r="A2" t="str">
            <v>家庭用</v>
          </cell>
          <cell r="B2">
            <v>336918</v>
          </cell>
          <cell r="C2">
            <v>339344</v>
          </cell>
          <cell r="D2">
            <v>335066</v>
          </cell>
          <cell r="E2">
            <v>325985</v>
          </cell>
          <cell r="F2">
            <v>322185</v>
          </cell>
          <cell r="G2">
            <v>314120</v>
          </cell>
          <cell r="H2">
            <v>313314</v>
          </cell>
          <cell r="I2">
            <v>310644</v>
          </cell>
          <cell r="J2">
            <v>309515</v>
          </cell>
          <cell r="K2">
            <v>307890</v>
          </cell>
          <cell r="L2">
            <v>308633</v>
          </cell>
        </row>
        <row r="3">
          <cell r="A3" t="str">
            <v>営業団体用</v>
          </cell>
          <cell r="B3">
            <v>145188</v>
          </cell>
          <cell r="C3">
            <v>138334</v>
          </cell>
          <cell r="D3">
            <v>132541</v>
          </cell>
          <cell r="E3">
            <v>122187</v>
          </cell>
          <cell r="F3">
            <v>124258</v>
          </cell>
          <cell r="G3">
            <v>122930</v>
          </cell>
          <cell r="H3">
            <v>120034</v>
          </cell>
          <cell r="I3">
            <v>117369</v>
          </cell>
          <cell r="J3">
            <v>115981</v>
          </cell>
          <cell r="K3">
            <v>115794</v>
          </cell>
          <cell r="L3">
            <v>119037</v>
          </cell>
        </row>
        <row r="4">
          <cell r="A4" t="str">
            <v>農業用</v>
          </cell>
          <cell r="B4">
            <v>655184</v>
          </cell>
          <cell r="C4">
            <v>666367</v>
          </cell>
          <cell r="D4">
            <v>674037</v>
          </cell>
          <cell r="E4">
            <v>664869</v>
          </cell>
          <cell r="F4">
            <v>667728</v>
          </cell>
          <cell r="G4">
            <v>665299</v>
          </cell>
          <cell r="H4">
            <v>658340</v>
          </cell>
          <cell r="I4">
            <v>681115</v>
          </cell>
          <cell r="J4">
            <v>697808</v>
          </cell>
          <cell r="K4">
            <v>673591</v>
          </cell>
          <cell r="L4">
            <v>689846</v>
          </cell>
        </row>
        <row r="5">
          <cell r="A5" t="str">
            <v>特殊業務用</v>
          </cell>
          <cell r="B5">
            <v>76475</v>
          </cell>
          <cell r="C5">
            <v>82791</v>
          </cell>
          <cell r="D5">
            <v>98252</v>
          </cell>
          <cell r="E5">
            <v>96633</v>
          </cell>
          <cell r="F5">
            <v>99357</v>
          </cell>
          <cell r="G5">
            <v>91338</v>
          </cell>
          <cell r="H5">
            <v>96520</v>
          </cell>
          <cell r="I5">
            <v>91861</v>
          </cell>
          <cell r="J5">
            <v>93600</v>
          </cell>
          <cell r="K5">
            <v>90282</v>
          </cell>
          <cell r="L5">
            <v>92161</v>
          </cell>
        </row>
        <row r="6">
          <cell r="A6" t="str">
            <v>臨時用</v>
          </cell>
          <cell r="B6">
            <v>1341</v>
          </cell>
          <cell r="C6">
            <v>959</v>
          </cell>
          <cell r="D6">
            <v>312</v>
          </cell>
          <cell r="E6">
            <v>198</v>
          </cell>
          <cell r="F6">
            <v>72</v>
          </cell>
          <cell r="G6">
            <v>25</v>
          </cell>
          <cell r="H6">
            <v>187</v>
          </cell>
          <cell r="I6">
            <v>448</v>
          </cell>
          <cell r="J6">
            <v>899</v>
          </cell>
          <cell r="K6">
            <v>623</v>
          </cell>
          <cell r="L6">
            <v>82</v>
          </cell>
        </row>
        <row r="7">
          <cell r="A7" t="str">
            <v>浴場用</v>
          </cell>
          <cell r="B7">
            <v>3336</v>
          </cell>
          <cell r="C7">
            <v>3514</v>
          </cell>
          <cell r="D7">
            <v>3659</v>
          </cell>
          <cell r="E7">
            <v>3702</v>
          </cell>
          <cell r="F7">
            <v>3752</v>
          </cell>
          <cell r="G7">
            <v>3653</v>
          </cell>
          <cell r="H7">
            <v>4120</v>
          </cell>
          <cell r="I7">
            <v>4202</v>
          </cell>
          <cell r="J7">
            <v>2872</v>
          </cell>
          <cell r="K7">
            <v>3269</v>
          </cell>
          <cell r="L7">
            <v>3231</v>
          </cell>
        </row>
        <row r="8">
          <cell r="A8" t="str">
            <v>分水用</v>
          </cell>
          <cell r="B8">
            <v>1951</v>
          </cell>
          <cell r="C8">
            <v>2935</v>
          </cell>
          <cell r="D8">
            <v>1794</v>
          </cell>
          <cell r="E8">
            <v>2081</v>
          </cell>
          <cell r="F8">
            <v>1966</v>
          </cell>
          <cell r="G8">
            <v>1962</v>
          </cell>
          <cell r="H8">
            <v>2374</v>
          </cell>
          <cell r="I8">
            <v>2814</v>
          </cell>
          <cell r="J8">
            <v>2123</v>
          </cell>
          <cell r="K8">
            <v>2291</v>
          </cell>
          <cell r="L8">
            <v>2717</v>
          </cell>
        </row>
      </sheetData>
      <sheetData sheetId="5">
        <row r="2">
          <cell r="Q2" t="str">
            <v>Ｒ2</v>
          </cell>
          <cell r="R2" t="str">
            <v>Ｒ3</v>
          </cell>
          <cell r="S2" t="str">
            <v>Ｒ4</v>
          </cell>
          <cell r="T2" t="str">
            <v>Ｒ5</v>
          </cell>
          <cell r="U2" t="str">
            <v>Ｒ6</v>
          </cell>
          <cell r="V2" t="str">
            <v>Ｒ7</v>
          </cell>
          <cell r="W2" t="str">
            <v>Ｒ8</v>
          </cell>
          <cell r="X2" t="str">
            <v>Ｒ9</v>
          </cell>
          <cell r="Y2" t="str">
            <v>Ｒ10</v>
          </cell>
          <cell r="Z2" t="str">
            <v>Ｒ11</v>
          </cell>
        </row>
        <row r="3">
          <cell r="P3" t="str">
            <v>家庭用</v>
          </cell>
          <cell r="Q3">
            <v>48251908.843933128</v>
          </cell>
          <cell r="R3">
            <v>48094828.843933128</v>
          </cell>
          <cell r="S3">
            <v>47937748.843933128</v>
          </cell>
          <cell r="T3">
            <v>47780668.843933128</v>
          </cell>
          <cell r="U3">
            <v>47623588.843933128</v>
          </cell>
          <cell r="V3">
            <v>47466508.843933128</v>
          </cell>
          <cell r="W3">
            <v>47309428.843933128</v>
          </cell>
          <cell r="X3">
            <v>47152348.843933128</v>
          </cell>
          <cell r="Y3">
            <v>46995268.843933128</v>
          </cell>
          <cell r="Z3">
            <v>46838188.843933128</v>
          </cell>
        </row>
        <row r="4">
          <cell r="P4" t="str">
            <v>営業団体用</v>
          </cell>
          <cell r="Q4">
            <v>20150598.262247127</v>
          </cell>
          <cell r="R4">
            <v>20112558.516993601</v>
          </cell>
          <cell r="S4">
            <v>20074590.582125064</v>
          </cell>
          <cell r="T4">
            <v>20036694.322079845</v>
          </cell>
          <cell r="U4">
            <v>19998869.601552185</v>
          </cell>
          <cell r="V4">
            <v>19961116.28549175</v>
          </cell>
          <cell r="W4">
            <v>19923434.239103146</v>
          </cell>
          <cell r="X4">
            <v>19885823.32784545</v>
          </cell>
          <cell r="Y4">
            <v>19848283.41743172</v>
          </cell>
          <cell r="Z4">
            <v>19810814.373828512</v>
          </cell>
        </row>
        <row r="5">
          <cell r="P5" t="str">
            <v>農業用</v>
          </cell>
          <cell r="Q5">
            <v>46016557.854938269</v>
          </cell>
          <cell r="R5">
            <v>46016557.854938269</v>
          </cell>
          <cell r="S5">
            <v>46016557.854938269</v>
          </cell>
          <cell r="T5">
            <v>46016557.854938269</v>
          </cell>
          <cell r="U5">
            <v>46016557.854938269</v>
          </cell>
          <cell r="V5">
            <v>46016557.854938269</v>
          </cell>
          <cell r="W5">
            <v>46016557.854938269</v>
          </cell>
          <cell r="X5">
            <v>46016557.854938269</v>
          </cell>
          <cell r="Y5">
            <v>46016557.854938269</v>
          </cell>
          <cell r="Z5">
            <v>46016557.854938269</v>
          </cell>
        </row>
        <row r="6">
          <cell r="P6" t="str">
            <v>特殊業務用</v>
          </cell>
          <cell r="Q6">
            <v>9669624.8611111101</v>
          </cell>
          <cell r="R6">
            <v>9669624.8611111101</v>
          </cell>
          <cell r="S6">
            <v>9669624.8611111101</v>
          </cell>
          <cell r="T6">
            <v>9669624.8611111101</v>
          </cell>
          <cell r="U6">
            <v>9669624.8611111101</v>
          </cell>
          <cell r="V6">
            <v>9669624.8611111101</v>
          </cell>
          <cell r="W6">
            <v>9669624.8611111101</v>
          </cell>
          <cell r="X6">
            <v>9669624.8611111101</v>
          </cell>
          <cell r="Y6">
            <v>9669624.8611111101</v>
          </cell>
          <cell r="Z6">
            <v>9669624.8611111101</v>
          </cell>
        </row>
        <row r="7">
          <cell r="P7" t="str">
            <v>臨時用</v>
          </cell>
          <cell r="Q7">
            <v>139599.84567901233</v>
          </cell>
          <cell r="R7">
            <v>139599.84567901233</v>
          </cell>
          <cell r="S7">
            <v>139599.84567901233</v>
          </cell>
          <cell r="T7">
            <v>139599.84567901233</v>
          </cell>
          <cell r="U7">
            <v>139599.84567901233</v>
          </cell>
          <cell r="V7">
            <v>139599.84567901233</v>
          </cell>
          <cell r="W7">
            <v>139599.84567901233</v>
          </cell>
          <cell r="X7">
            <v>139599.84567901233</v>
          </cell>
          <cell r="Y7">
            <v>139599.84567901233</v>
          </cell>
          <cell r="Z7">
            <v>139599.84567901233</v>
          </cell>
        </row>
        <row r="8">
          <cell r="P8" t="str">
            <v>浴場用</v>
          </cell>
          <cell r="Q8">
            <v>72490.679012345689</v>
          </cell>
          <cell r="R8">
            <v>72490.679012345689</v>
          </cell>
          <cell r="S8">
            <v>72490.679012345689</v>
          </cell>
          <cell r="T8">
            <v>72490.679012345689</v>
          </cell>
          <cell r="U8">
            <v>72490.679012345689</v>
          </cell>
          <cell r="V8">
            <v>72490.679012345689</v>
          </cell>
          <cell r="W8">
            <v>72490.679012345689</v>
          </cell>
          <cell r="X8">
            <v>72490.679012345689</v>
          </cell>
          <cell r="Y8">
            <v>72490.679012345689</v>
          </cell>
          <cell r="Z8">
            <v>72490.679012345689</v>
          </cell>
        </row>
        <row r="9">
          <cell r="P9" t="str">
            <v>分水用</v>
          </cell>
          <cell r="Q9">
            <v>361029.67592592596</v>
          </cell>
          <cell r="R9">
            <v>361029.67592592596</v>
          </cell>
          <cell r="S9">
            <v>361029.67592592596</v>
          </cell>
          <cell r="T9">
            <v>361029.67592592596</v>
          </cell>
          <cell r="U9">
            <v>361029.67592592596</v>
          </cell>
          <cell r="V9">
            <v>361029.67592592596</v>
          </cell>
          <cell r="W9">
            <v>361029.67592592596</v>
          </cell>
          <cell r="X9">
            <v>361029.67592592596</v>
          </cell>
          <cell r="Y9">
            <v>361029.67592592596</v>
          </cell>
          <cell r="Z9">
            <v>361029.67592592596</v>
          </cell>
        </row>
        <row r="10">
          <cell r="P10" t="str">
            <v>収入予定額</v>
          </cell>
          <cell r="Q10">
            <v>123072938.58964662</v>
          </cell>
          <cell r="R10">
            <v>122880305.73423716</v>
          </cell>
          <cell r="S10">
            <v>122687743.77395667</v>
          </cell>
          <cell r="T10">
            <v>122495252.5749713</v>
          </cell>
          <cell r="U10">
            <v>122302832.00369981</v>
          </cell>
          <cell r="V10">
            <v>122110481.92681317</v>
          </cell>
          <cell r="W10">
            <v>121918202.21123399</v>
          </cell>
          <cell r="X10">
            <v>121725992.72413614</v>
          </cell>
          <cell r="Y10">
            <v>121533853.33294423</v>
          </cell>
          <cell r="Z10">
            <v>121341783.90533313</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法非適用_水道事業"/>
      <sheetName val="データ"/>
    </sheetNames>
    <sheetDataSet>
      <sheetData sheetId="0"/>
      <sheetData sheetId="1">
        <row r="6">
          <cell r="X6">
            <v>130.94</v>
          </cell>
          <cell r="Y6">
            <v>117.75</v>
          </cell>
          <cell r="Z6">
            <v>131.5</v>
          </cell>
          <cell r="AA6">
            <v>126.08</v>
          </cell>
          <cell r="AB6">
            <v>132.68</v>
          </cell>
          <cell r="AC6">
            <v>75.34</v>
          </cell>
          <cell r="AD6">
            <v>76.650000000000006</v>
          </cell>
          <cell r="AE6">
            <v>73.959999999999994</v>
          </cell>
          <cell r="AF6">
            <v>75.010000000000005</v>
          </cell>
          <cell r="AG6">
            <v>72.760000000000005</v>
          </cell>
          <cell r="AI6" t="e">
            <v>#N/A</v>
          </cell>
          <cell r="AJ6" t="e">
            <v>#N/A</v>
          </cell>
          <cell r="AK6" t="e">
            <v>#N/A</v>
          </cell>
          <cell r="AL6" t="e">
            <v>#N/A</v>
          </cell>
          <cell r="AM6" t="e">
            <v>#N/A</v>
          </cell>
          <cell r="AN6" t="e">
            <v>#N/A</v>
          </cell>
          <cell r="AO6" t="e">
            <v>#N/A</v>
          </cell>
          <cell r="AP6" t="e">
            <v>#N/A</v>
          </cell>
          <cell r="AQ6" t="e">
            <v>#N/A</v>
          </cell>
          <cell r="AR6" t="e">
            <v>#N/A</v>
          </cell>
          <cell r="AT6" t="e">
            <v>#N/A</v>
          </cell>
          <cell r="AU6" t="e">
            <v>#N/A</v>
          </cell>
          <cell r="AV6" t="e">
            <v>#N/A</v>
          </cell>
          <cell r="AW6" t="e">
            <v>#N/A</v>
          </cell>
          <cell r="AX6" t="e">
            <v>#N/A</v>
          </cell>
          <cell r="AY6" t="e">
            <v>#N/A</v>
          </cell>
          <cell r="AZ6" t="e">
            <v>#N/A</v>
          </cell>
          <cell r="BA6" t="e">
            <v>#N/A</v>
          </cell>
          <cell r="BB6" t="e">
            <v>#N/A</v>
          </cell>
          <cell r="BC6" t="e">
            <v>#N/A</v>
          </cell>
          <cell r="BE6">
            <v>355.21</v>
          </cell>
          <cell r="BF6">
            <v>355.63</v>
          </cell>
          <cell r="BG6">
            <v>372.26</v>
          </cell>
          <cell r="BH6">
            <v>404.25</v>
          </cell>
          <cell r="BI6">
            <v>430.35</v>
          </cell>
          <cell r="BJ6">
            <v>1280.18</v>
          </cell>
          <cell r="BK6">
            <v>1346.23</v>
          </cell>
          <cell r="BL6">
            <v>1295.06</v>
          </cell>
          <cell r="BM6">
            <v>1168.7</v>
          </cell>
          <cell r="BN6">
            <v>1245.46</v>
          </cell>
          <cell r="BP6">
            <v>136.61000000000001</v>
          </cell>
          <cell r="BQ6">
            <v>120.85</v>
          </cell>
          <cell r="BR6">
            <v>135.16999999999999</v>
          </cell>
          <cell r="BS6">
            <v>134.41</v>
          </cell>
          <cell r="BT6">
            <v>136.44</v>
          </cell>
          <cell r="BU6">
            <v>53.62</v>
          </cell>
          <cell r="BV6">
            <v>53.41</v>
          </cell>
          <cell r="BW6">
            <v>53.29</v>
          </cell>
          <cell r="BX6">
            <v>53.59</v>
          </cell>
          <cell r="BY6">
            <v>51.08</v>
          </cell>
          <cell r="CA6">
            <v>74.709999999999994</v>
          </cell>
          <cell r="CB6">
            <v>84.27</v>
          </cell>
          <cell r="CC6">
            <v>75.180000000000007</v>
          </cell>
          <cell r="CD6">
            <v>75.91</v>
          </cell>
          <cell r="CE6">
            <v>74.23</v>
          </cell>
          <cell r="CF6">
            <v>287.7</v>
          </cell>
          <cell r="CG6">
            <v>277.39999999999998</v>
          </cell>
          <cell r="CH6">
            <v>259.02</v>
          </cell>
          <cell r="CI6">
            <v>259.79000000000002</v>
          </cell>
          <cell r="CJ6">
            <v>262.13</v>
          </cell>
          <cell r="CL6">
            <v>55.8</v>
          </cell>
          <cell r="CM6">
            <v>58.2</v>
          </cell>
          <cell r="CN6">
            <v>60.31</v>
          </cell>
          <cell r="CO6">
            <v>59.44</v>
          </cell>
          <cell r="CP6">
            <v>61.05</v>
          </cell>
          <cell r="CQ6">
            <v>58.1</v>
          </cell>
          <cell r="CR6">
            <v>56.19</v>
          </cell>
          <cell r="CS6">
            <v>56.65</v>
          </cell>
          <cell r="CT6">
            <v>56.41</v>
          </cell>
          <cell r="CU6">
            <v>54.9</v>
          </cell>
          <cell r="CW6">
            <v>88.99</v>
          </cell>
          <cell r="CX6">
            <v>86.27</v>
          </cell>
          <cell r="CY6">
            <v>84.25</v>
          </cell>
          <cell r="CZ6">
            <v>83.45</v>
          </cell>
          <cell r="DA6">
            <v>82.51</v>
          </cell>
          <cell r="DB6">
            <v>76.69</v>
          </cell>
          <cell r="DC6">
            <v>77.180000000000007</v>
          </cell>
          <cell r="DD6">
            <v>76.13</v>
          </cell>
          <cell r="DE6">
            <v>75.12</v>
          </cell>
          <cell r="DF6">
            <v>74.27</v>
          </cell>
          <cell r="DH6" t="e">
            <v>#N/A</v>
          </cell>
          <cell r="DI6" t="e">
            <v>#N/A</v>
          </cell>
          <cell r="DJ6" t="e">
            <v>#N/A</v>
          </cell>
          <cell r="DK6" t="e">
            <v>#N/A</v>
          </cell>
          <cell r="DL6" t="e">
            <v>#N/A</v>
          </cell>
          <cell r="DM6" t="e">
            <v>#N/A</v>
          </cell>
          <cell r="DN6" t="e">
            <v>#N/A</v>
          </cell>
          <cell r="DO6" t="e">
            <v>#N/A</v>
          </cell>
          <cell r="DP6" t="e">
            <v>#N/A</v>
          </cell>
          <cell r="DQ6" t="e">
            <v>#N/A</v>
          </cell>
          <cell r="DS6" t="e">
            <v>#N/A</v>
          </cell>
          <cell r="DT6" t="e">
            <v>#N/A</v>
          </cell>
          <cell r="DU6" t="e">
            <v>#N/A</v>
          </cell>
          <cell r="DV6" t="e">
            <v>#N/A</v>
          </cell>
          <cell r="DW6" t="e">
            <v>#N/A</v>
          </cell>
          <cell r="DX6" t="e">
            <v>#N/A</v>
          </cell>
          <cell r="DY6" t="e">
            <v>#N/A</v>
          </cell>
          <cell r="DZ6" t="e">
            <v>#N/A</v>
          </cell>
          <cell r="EA6" t="e">
            <v>#N/A</v>
          </cell>
          <cell r="EB6" t="e">
            <v>#N/A</v>
          </cell>
          <cell r="ED6">
            <v>0</v>
          </cell>
          <cell r="EE6">
            <v>0</v>
          </cell>
          <cell r="EF6">
            <v>0</v>
          </cell>
          <cell r="EG6">
            <v>0</v>
          </cell>
          <cell r="EH6">
            <v>0</v>
          </cell>
          <cell r="EI6">
            <v>0.76</v>
          </cell>
          <cell r="EJ6">
            <v>0.8</v>
          </cell>
          <cell r="EK6">
            <v>0.96</v>
          </cell>
          <cell r="EL6">
            <v>0.65</v>
          </cell>
          <cell r="EM6">
            <v>0.52</v>
          </cell>
        </row>
        <row r="10">
          <cell r="B10">
            <v>46388</v>
          </cell>
          <cell r="C10">
            <v>46753</v>
          </cell>
          <cell r="D10">
            <v>47119</v>
          </cell>
          <cell r="E10">
            <v>47484</v>
          </cell>
          <cell r="F10">
            <v>47849</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181"/>
  <sheetViews>
    <sheetView view="pageBreakPreview" topLeftCell="A32" zoomScaleNormal="100" zoomScaleSheetLayoutView="100" workbookViewId="0">
      <selection activeCell="J46" sqref="J46"/>
    </sheetView>
  </sheetViews>
  <sheetFormatPr defaultColWidth="8.875" defaultRowHeight="18.75"/>
  <cols>
    <col min="1" max="1" width="1.75" style="1" customWidth="1"/>
    <col min="2" max="2" width="4.75" style="1" customWidth="1"/>
    <col min="3" max="3" width="11.75" style="1" customWidth="1"/>
    <col min="4" max="4" width="15.75" style="1" customWidth="1"/>
    <col min="5" max="7" width="10.75" style="1" customWidth="1"/>
    <col min="8" max="8" width="10.5" style="1" customWidth="1"/>
    <col min="9" max="11" width="10.75" style="1" customWidth="1"/>
    <col min="12" max="12" width="10.625" style="1" customWidth="1"/>
    <col min="13" max="14" width="10.75" style="1" customWidth="1"/>
    <col min="15" max="15" width="12.375" style="1" customWidth="1"/>
    <col min="16" max="16" width="2.75" style="1" customWidth="1"/>
    <col min="17" max="17" width="8.875" style="2"/>
    <col min="18" max="16384" width="8.875" style="1"/>
  </cols>
  <sheetData>
    <row r="1" spans="2:24" ht="10.15" customHeight="1" thickBot="1"/>
    <row r="2" spans="2:24" ht="30" customHeight="1" thickBot="1">
      <c r="C2" s="314"/>
      <c r="D2" s="315"/>
      <c r="E2" s="315"/>
      <c r="F2" s="315"/>
      <c r="N2" s="316" t="s">
        <v>0</v>
      </c>
      <c r="O2" s="317"/>
      <c r="P2" s="3"/>
    </row>
    <row r="3" spans="2:24" ht="64.900000000000006" customHeight="1">
      <c r="B3" s="318" t="s">
        <v>1</v>
      </c>
      <c r="C3" s="319"/>
      <c r="D3" s="319"/>
      <c r="E3" s="319"/>
      <c r="F3" s="319"/>
      <c r="G3" s="319"/>
      <c r="H3" s="319"/>
      <c r="I3" s="319"/>
      <c r="J3" s="319"/>
      <c r="K3" s="319"/>
      <c r="L3" s="319"/>
      <c r="M3" s="319"/>
      <c r="N3" s="319"/>
      <c r="O3" s="319"/>
    </row>
    <row r="4" spans="2:24" ht="29.45" customHeight="1">
      <c r="B4" s="4"/>
      <c r="C4" s="5"/>
      <c r="D4" s="5"/>
      <c r="E4" s="5"/>
      <c r="F4" s="5"/>
      <c r="G4" s="5"/>
      <c r="H4" s="5"/>
      <c r="I4" s="5"/>
      <c r="J4" s="5"/>
      <c r="K4" s="5"/>
      <c r="L4" s="5"/>
      <c r="M4" s="5"/>
      <c r="N4" s="5"/>
      <c r="O4" s="5"/>
    </row>
    <row r="5" spans="2:24" s="9" customFormat="1" ht="41.45" customHeight="1">
      <c r="B5" s="320" t="s">
        <v>2</v>
      </c>
      <c r="C5" s="320"/>
      <c r="D5" s="320"/>
      <c r="E5" s="321" t="s">
        <v>3</v>
      </c>
      <c r="F5" s="321"/>
      <c r="G5" s="321"/>
      <c r="H5" s="321"/>
      <c r="I5" s="321"/>
      <c r="J5" s="6"/>
      <c r="K5" s="7"/>
      <c r="L5" s="7"/>
      <c r="M5" s="7"/>
      <c r="N5" s="7"/>
      <c r="O5" s="7"/>
      <c r="P5" s="7"/>
      <c r="Q5" s="8"/>
    </row>
    <row r="6" spans="2:24" s="9" customFormat="1" ht="18" customHeight="1">
      <c r="B6" s="10"/>
      <c r="C6" s="10"/>
      <c r="D6" s="10"/>
      <c r="E6" s="11"/>
      <c r="F6" s="12"/>
      <c r="G6" s="12"/>
      <c r="H6" s="12"/>
      <c r="I6" s="12"/>
      <c r="J6" s="12"/>
      <c r="K6" s="7"/>
      <c r="L6" s="7"/>
      <c r="M6" s="7"/>
      <c r="N6" s="7"/>
      <c r="O6" s="7"/>
      <c r="P6" s="7"/>
      <c r="Q6" s="8"/>
    </row>
    <row r="7" spans="2:24" s="9" customFormat="1" ht="40.9" customHeight="1">
      <c r="B7" s="320" t="s">
        <v>4</v>
      </c>
      <c r="C7" s="320"/>
      <c r="D7" s="320"/>
      <c r="E7" s="321" t="s">
        <v>5</v>
      </c>
      <c r="F7" s="321"/>
      <c r="G7" s="321"/>
      <c r="H7" s="321"/>
      <c r="I7" s="321"/>
      <c r="J7" s="6"/>
      <c r="K7" s="7"/>
      <c r="L7" s="7"/>
      <c r="M7" s="7"/>
      <c r="N7" s="7"/>
      <c r="O7" s="7"/>
      <c r="P7" s="7"/>
      <c r="Q7" s="8"/>
    </row>
    <row r="8" spans="2:24" s="9" customFormat="1" ht="18" customHeight="1">
      <c r="B8" s="13"/>
      <c r="C8" s="13"/>
      <c r="D8" s="13"/>
      <c r="E8" s="14"/>
      <c r="F8" s="12"/>
      <c r="G8" s="12"/>
      <c r="H8" s="12"/>
      <c r="I8" s="12"/>
      <c r="J8" s="12"/>
      <c r="K8" s="7"/>
      <c r="L8" s="7"/>
      <c r="M8" s="7"/>
      <c r="N8" s="7"/>
      <c r="O8" s="7"/>
      <c r="P8" s="7"/>
      <c r="Q8" s="8"/>
    </row>
    <row r="9" spans="2:24" ht="41.45" customHeight="1">
      <c r="B9" s="343" t="s">
        <v>6</v>
      </c>
      <c r="C9" s="343"/>
      <c r="D9" s="343"/>
      <c r="E9" s="15" t="s">
        <v>7</v>
      </c>
      <c r="F9" s="16">
        <v>2</v>
      </c>
      <c r="G9" s="15" t="s">
        <v>8</v>
      </c>
      <c r="H9" s="16"/>
      <c r="I9" s="15" t="s">
        <v>9</v>
      </c>
      <c r="J9" s="17"/>
      <c r="K9" s="17"/>
      <c r="L9" s="17"/>
      <c r="M9" s="17"/>
      <c r="N9" s="18"/>
      <c r="O9" s="18"/>
    </row>
    <row r="10" spans="2:24" ht="19.899999999999999" customHeight="1">
      <c r="B10" s="19"/>
      <c r="C10" s="19"/>
      <c r="D10" s="19"/>
      <c r="E10" s="20"/>
      <c r="F10" s="21"/>
      <c r="G10" s="21"/>
      <c r="H10" s="22"/>
      <c r="I10" s="21"/>
      <c r="J10" s="21"/>
      <c r="K10" s="21"/>
      <c r="L10" s="21"/>
      <c r="M10" s="21"/>
      <c r="N10" s="23"/>
      <c r="O10" s="23"/>
    </row>
    <row r="11" spans="2:24" ht="42.6" customHeight="1">
      <c r="B11" s="343" t="s">
        <v>10</v>
      </c>
      <c r="C11" s="343"/>
      <c r="D11" s="343"/>
      <c r="E11" s="15" t="s">
        <v>7</v>
      </c>
      <c r="F11" s="15">
        <v>2</v>
      </c>
      <c r="G11" s="15" t="s">
        <v>11</v>
      </c>
      <c r="H11" s="344" t="s">
        <v>12</v>
      </c>
      <c r="I11" s="344"/>
      <c r="J11" s="15" t="s">
        <v>7</v>
      </c>
      <c r="K11" s="15">
        <v>11</v>
      </c>
      <c r="L11" s="344" t="s">
        <v>11</v>
      </c>
      <c r="M11" s="344"/>
      <c r="N11" s="24"/>
      <c r="O11" s="24"/>
    </row>
    <row r="12" spans="2:24" ht="18" customHeight="1">
      <c r="B12" s="19"/>
      <c r="C12" s="19"/>
      <c r="D12" s="19"/>
      <c r="E12" s="25"/>
      <c r="F12" s="23"/>
      <c r="G12" s="23"/>
      <c r="H12" s="23"/>
      <c r="I12" s="23"/>
      <c r="J12" s="23"/>
      <c r="K12" s="23"/>
      <c r="L12" s="23"/>
      <c r="M12" s="23"/>
      <c r="N12" s="23"/>
      <c r="O12" s="23"/>
    </row>
    <row r="13" spans="2:24" s="27" customFormat="1" ht="30" customHeight="1">
      <c r="B13" s="26" t="s">
        <v>13</v>
      </c>
      <c r="Q13" s="28"/>
    </row>
    <row r="14" spans="2:24" ht="30.6" customHeight="1">
      <c r="B14" s="29" t="s">
        <v>14</v>
      </c>
      <c r="C14" s="345" t="s">
        <v>15</v>
      </c>
      <c r="D14" s="345"/>
      <c r="E14" s="30"/>
    </row>
    <row r="15" spans="2:24" ht="31.15" customHeight="1">
      <c r="B15" s="29" t="s">
        <v>16</v>
      </c>
      <c r="C15" s="30" t="s">
        <v>17</v>
      </c>
      <c r="D15" s="30"/>
      <c r="E15" s="30"/>
    </row>
    <row r="16" spans="2:24" ht="30" customHeight="1">
      <c r="B16" s="336" t="s">
        <v>18</v>
      </c>
      <c r="C16" s="346"/>
      <c r="D16" s="347"/>
      <c r="E16" s="348">
        <v>20239</v>
      </c>
      <c r="F16" s="349"/>
      <c r="G16" s="349"/>
      <c r="H16" s="350"/>
      <c r="I16" s="336" t="s">
        <v>19</v>
      </c>
      <c r="J16" s="351"/>
      <c r="K16" s="352"/>
      <c r="L16" s="339">
        <v>6104</v>
      </c>
      <c r="M16" s="340"/>
      <c r="N16" s="340"/>
      <c r="O16" s="31" t="s">
        <v>20</v>
      </c>
      <c r="P16" s="23"/>
      <c r="R16" s="322"/>
      <c r="S16" s="322"/>
      <c r="T16" s="322"/>
      <c r="U16" s="323"/>
      <c r="V16" s="323"/>
      <c r="W16" s="323"/>
      <c r="X16" s="323"/>
    </row>
    <row r="17" spans="2:24" ht="30" customHeight="1">
      <c r="B17" s="324" t="s">
        <v>21</v>
      </c>
      <c r="C17" s="325"/>
      <c r="D17" s="326"/>
      <c r="E17" s="330" t="s">
        <v>22</v>
      </c>
      <c r="F17" s="331"/>
      <c r="G17" s="331"/>
      <c r="H17" s="332"/>
      <c r="I17" s="336" t="s">
        <v>23</v>
      </c>
      <c r="J17" s="337"/>
      <c r="K17" s="338"/>
      <c r="L17" s="339">
        <v>5153</v>
      </c>
      <c r="M17" s="340"/>
      <c r="N17" s="340"/>
      <c r="O17" s="31" t="s">
        <v>20</v>
      </c>
      <c r="P17" s="23"/>
      <c r="R17" s="322"/>
      <c r="S17" s="322"/>
      <c r="T17" s="322"/>
      <c r="U17" s="323"/>
      <c r="V17" s="323"/>
      <c r="W17" s="323"/>
      <c r="X17" s="323"/>
    </row>
    <row r="18" spans="2:24" ht="30" customHeight="1">
      <c r="B18" s="327"/>
      <c r="C18" s="328"/>
      <c r="D18" s="329"/>
      <c r="E18" s="333"/>
      <c r="F18" s="334"/>
      <c r="G18" s="334"/>
      <c r="H18" s="335"/>
      <c r="I18" s="336" t="s">
        <v>24</v>
      </c>
      <c r="J18" s="337"/>
      <c r="K18" s="338"/>
      <c r="L18" s="341">
        <v>48.86</v>
      </c>
      <c r="M18" s="342"/>
      <c r="N18" s="342"/>
      <c r="O18" s="31" t="s">
        <v>25</v>
      </c>
      <c r="P18" s="23"/>
    </row>
    <row r="19" spans="2:24" ht="18" customHeight="1">
      <c r="B19" s="32"/>
      <c r="C19" s="32"/>
      <c r="D19" s="32"/>
      <c r="E19" s="33"/>
      <c r="F19" s="33"/>
      <c r="G19" s="34"/>
      <c r="H19" s="34"/>
      <c r="I19" s="34"/>
      <c r="J19" s="35"/>
      <c r="K19" s="35"/>
      <c r="L19" s="35"/>
      <c r="M19" s="35"/>
      <c r="N19" s="35"/>
      <c r="O19" s="35"/>
      <c r="P19" s="23"/>
    </row>
    <row r="20" spans="2:24" ht="30" customHeight="1">
      <c r="B20" s="29" t="s">
        <v>26</v>
      </c>
      <c r="C20" s="3" t="s">
        <v>27</v>
      </c>
      <c r="D20" s="3"/>
      <c r="E20" s="32"/>
      <c r="F20" s="32"/>
      <c r="G20" s="32"/>
      <c r="H20" s="32"/>
      <c r="I20" s="32"/>
      <c r="J20" s="35"/>
      <c r="K20" s="35"/>
      <c r="L20" s="35"/>
      <c r="M20" s="35"/>
      <c r="N20" s="35"/>
      <c r="O20" s="35"/>
      <c r="P20" s="23"/>
    </row>
    <row r="21" spans="2:24" ht="30" customHeight="1">
      <c r="B21" s="353" t="s">
        <v>28</v>
      </c>
      <c r="C21" s="351"/>
      <c r="D21" s="352"/>
      <c r="E21" s="354" t="s">
        <v>29</v>
      </c>
      <c r="F21" s="355"/>
      <c r="G21" s="355"/>
      <c r="H21" s="355"/>
      <c r="I21" s="355"/>
      <c r="J21" s="355"/>
      <c r="K21" s="355"/>
      <c r="L21" s="355"/>
      <c r="M21" s="355"/>
      <c r="N21" s="355"/>
      <c r="O21" s="356"/>
      <c r="P21" s="23"/>
    </row>
    <row r="22" spans="2:24" ht="30" customHeight="1">
      <c r="B22" s="353" t="s">
        <v>30</v>
      </c>
      <c r="C22" s="351"/>
      <c r="D22" s="352"/>
      <c r="E22" s="357" t="s">
        <v>31</v>
      </c>
      <c r="F22" s="358"/>
      <c r="G22" s="341">
        <v>5</v>
      </c>
      <c r="H22" s="359"/>
      <c r="I22" s="324" t="s">
        <v>32</v>
      </c>
      <c r="J22" s="325"/>
      <c r="K22" s="326"/>
      <c r="L22" s="360" t="s">
        <v>33</v>
      </c>
      <c r="M22" s="361"/>
      <c r="N22" s="362"/>
      <c r="O22" s="366" t="s">
        <v>34</v>
      </c>
      <c r="P22" s="23"/>
    </row>
    <row r="23" spans="2:24" ht="30" customHeight="1">
      <c r="B23" s="353"/>
      <c r="C23" s="351"/>
      <c r="D23" s="352"/>
      <c r="E23" s="368" t="s">
        <v>35</v>
      </c>
      <c r="F23" s="358"/>
      <c r="G23" s="341">
        <v>6</v>
      </c>
      <c r="H23" s="359"/>
      <c r="I23" s="327"/>
      <c r="J23" s="328"/>
      <c r="K23" s="329"/>
      <c r="L23" s="363"/>
      <c r="M23" s="364"/>
      <c r="N23" s="365"/>
      <c r="O23" s="367"/>
      <c r="P23" s="23"/>
    </row>
    <row r="24" spans="2:24" ht="30" customHeight="1">
      <c r="B24" s="382" t="s">
        <v>36</v>
      </c>
      <c r="C24" s="382"/>
      <c r="D24" s="382"/>
      <c r="E24" s="383">
        <v>6594</v>
      </c>
      <c r="F24" s="339"/>
      <c r="G24" s="358" t="s">
        <v>37</v>
      </c>
      <c r="H24" s="384"/>
      <c r="I24" s="385" t="s">
        <v>38</v>
      </c>
      <c r="J24" s="386"/>
      <c r="K24" s="386"/>
      <c r="L24" s="387">
        <v>61.22</v>
      </c>
      <c r="M24" s="387"/>
      <c r="N24" s="341"/>
      <c r="O24" s="36" t="s">
        <v>39</v>
      </c>
      <c r="P24" s="23"/>
    </row>
    <row r="25" spans="2:24" ht="16.899999999999999" customHeight="1">
      <c r="B25" s="37"/>
      <c r="C25" s="37"/>
      <c r="D25" s="37"/>
      <c r="E25" s="369"/>
      <c r="F25" s="369"/>
      <c r="G25" s="369"/>
      <c r="H25" s="369"/>
      <c r="I25" s="370"/>
      <c r="J25" s="370"/>
      <c r="K25" s="370"/>
      <c r="L25" s="370"/>
      <c r="M25" s="370"/>
      <c r="N25" s="370"/>
      <c r="O25" s="370"/>
      <c r="P25" s="23"/>
    </row>
    <row r="26" spans="2:24" ht="30" customHeight="1">
      <c r="B26" s="38" t="s">
        <v>40</v>
      </c>
      <c r="C26" s="37" t="s">
        <v>41</v>
      </c>
      <c r="D26" s="37"/>
      <c r="E26" s="369"/>
      <c r="F26" s="369"/>
      <c r="G26" s="369"/>
      <c r="H26" s="369"/>
      <c r="I26" s="370"/>
      <c r="J26" s="370"/>
      <c r="K26" s="370"/>
      <c r="L26" s="370"/>
      <c r="M26" s="370"/>
      <c r="N26" s="370"/>
      <c r="O26" s="370"/>
      <c r="P26" s="23"/>
    </row>
    <row r="27" spans="2:24" ht="82.5" customHeight="1">
      <c r="B27" s="371" t="s">
        <v>42</v>
      </c>
      <c r="C27" s="351"/>
      <c r="D27" s="352"/>
      <c r="E27" s="372" t="s">
        <v>43</v>
      </c>
      <c r="F27" s="373"/>
      <c r="G27" s="373"/>
      <c r="H27" s="373"/>
      <c r="I27" s="373"/>
      <c r="J27" s="373"/>
      <c r="K27" s="373"/>
      <c r="L27" s="373"/>
      <c r="M27" s="373"/>
      <c r="N27" s="373"/>
      <c r="O27" s="374"/>
      <c r="P27" s="23"/>
    </row>
    <row r="28" spans="2:24" ht="43.5" customHeight="1">
      <c r="B28" s="327" t="s">
        <v>44</v>
      </c>
      <c r="C28" s="375"/>
      <c r="D28" s="376"/>
      <c r="E28" s="377">
        <v>35521</v>
      </c>
      <c r="F28" s="378"/>
      <c r="G28" s="378"/>
      <c r="H28" s="379"/>
      <c r="I28" s="380"/>
      <c r="J28" s="381"/>
      <c r="K28" s="381"/>
      <c r="L28" s="381"/>
      <c r="M28" s="381"/>
      <c r="N28" s="381"/>
      <c r="O28" s="381"/>
      <c r="P28" s="23"/>
    </row>
    <row r="29" spans="2:24" ht="17.45" customHeight="1">
      <c r="B29" s="39"/>
      <c r="C29" s="39"/>
      <c r="D29" s="39"/>
      <c r="E29" s="40"/>
      <c r="F29" s="40"/>
      <c r="G29" s="40"/>
      <c r="H29" s="40"/>
      <c r="I29" s="34"/>
      <c r="J29" s="34"/>
      <c r="K29" s="34"/>
      <c r="L29" s="34"/>
      <c r="M29" s="34"/>
      <c r="N29" s="34"/>
      <c r="O29" s="34"/>
      <c r="P29" s="23"/>
      <c r="T29" s="41"/>
    </row>
    <row r="30" spans="2:24" ht="29.45" customHeight="1">
      <c r="B30" s="42"/>
      <c r="C30" s="43"/>
      <c r="D30" s="44" t="s">
        <v>45</v>
      </c>
      <c r="E30" s="44"/>
      <c r="F30" s="44"/>
      <c r="G30" s="44"/>
      <c r="H30" s="44"/>
      <c r="I30" s="44"/>
      <c r="J30" s="44"/>
      <c r="K30" s="44"/>
      <c r="L30" s="44"/>
      <c r="M30" s="44"/>
      <c r="N30" s="44"/>
      <c r="O30" s="43"/>
      <c r="P30" s="23"/>
    </row>
    <row r="31" spans="2:24" ht="25.15" customHeight="1">
      <c r="B31" s="42" t="s">
        <v>46</v>
      </c>
      <c r="C31" s="43"/>
      <c r="D31" s="44"/>
      <c r="E31" s="44"/>
      <c r="F31" s="44"/>
      <c r="G31" s="44"/>
      <c r="H31" s="44"/>
      <c r="I31" s="44"/>
      <c r="J31" s="44"/>
      <c r="K31" s="44"/>
      <c r="L31" s="44"/>
      <c r="M31" s="44"/>
      <c r="N31" s="44"/>
      <c r="O31" s="43"/>
      <c r="P31" s="23"/>
    </row>
    <row r="32" spans="2:24" ht="25.15" customHeight="1">
      <c r="B32" s="42"/>
      <c r="C32" s="403" t="s">
        <v>47</v>
      </c>
      <c r="D32" s="404" t="s">
        <v>48</v>
      </c>
      <c r="E32" s="404"/>
      <c r="F32" s="404"/>
      <c r="G32" s="404"/>
      <c r="H32" s="404"/>
      <c r="I32" s="404"/>
      <c r="J32" s="404"/>
      <c r="K32" s="404"/>
      <c r="L32" s="404"/>
      <c r="M32" s="404"/>
      <c r="N32" s="404"/>
      <c r="O32" s="43"/>
      <c r="P32" s="23"/>
    </row>
    <row r="33" spans="2:17" ht="49.9" customHeight="1">
      <c r="B33" s="39"/>
      <c r="C33" s="403"/>
      <c r="D33" s="341" t="s">
        <v>49</v>
      </c>
      <c r="E33" s="342"/>
      <c r="F33" s="45"/>
      <c r="G33" s="46"/>
      <c r="H33" s="405" t="s">
        <v>50</v>
      </c>
      <c r="I33" s="406"/>
      <c r="J33" s="341" t="s">
        <v>51</v>
      </c>
      <c r="K33" s="359"/>
      <c r="L33" s="405" t="s">
        <v>52</v>
      </c>
      <c r="M33" s="407"/>
      <c r="N33" s="406"/>
      <c r="O33" s="34"/>
      <c r="P33" s="23"/>
    </row>
    <row r="34" spans="2:17" ht="25.15" customHeight="1">
      <c r="B34" s="39"/>
      <c r="C34" s="388" t="s">
        <v>53</v>
      </c>
      <c r="D34" s="293" t="s">
        <v>345</v>
      </c>
      <c r="E34" s="47"/>
      <c r="F34" s="294" t="s">
        <v>54</v>
      </c>
      <c r="G34" s="295"/>
      <c r="H34" s="50"/>
      <c r="I34" s="51">
        <v>952</v>
      </c>
      <c r="J34" s="50"/>
      <c r="K34" s="51"/>
      <c r="L34" s="296"/>
      <c r="M34" s="297"/>
      <c r="N34" s="298"/>
      <c r="O34" s="34"/>
      <c r="P34" s="23"/>
      <c r="Q34" s="1"/>
    </row>
    <row r="35" spans="2:17" ht="25.15" customHeight="1">
      <c r="B35" s="39"/>
      <c r="C35" s="389"/>
      <c r="D35" s="54"/>
      <c r="E35" s="55"/>
      <c r="F35" s="390" t="s">
        <v>55</v>
      </c>
      <c r="G35" s="391"/>
      <c r="H35" s="302"/>
      <c r="I35" s="303">
        <v>1190</v>
      </c>
      <c r="J35" s="302"/>
      <c r="K35" s="303">
        <v>114</v>
      </c>
      <c r="L35" s="304"/>
      <c r="M35" s="305"/>
      <c r="N35" s="306"/>
      <c r="O35" s="34"/>
      <c r="P35" s="23"/>
      <c r="Q35" s="1"/>
    </row>
    <row r="36" spans="2:17" ht="25.15" customHeight="1">
      <c r="B36" s="39"/>
      <c r="C36" s="58" t="s">
        <v>56</v>
      </c>
      <c r="D36" s="59" t="s">
        <v>57</v>
      </c>
      <c r="E36" s="60"/>
      <c r="F36" s="289" t="s">
        <v>58</v>
      </c>
      <c r="G36" s="290"/>
      <c r="H36" s="48"/>
      <c r="I36" s="49">
        <v>1428</v>
      </c>
      <c r="J36" s="48"/>
      <c r="K36" s="49">
        <v>133</v>
      </c>
      <c r="L36" s="291"/>
      <c r="M36" s="292"/>
      <c r="N36" s="53"/>
      <c r="O36" s="34"/>
      <c r="P36" s="23"/>
      <c r="Q36" s="1"/>
    </row>
    <row r="37" spans="2:17" ht="25.15" customHeight="1">
      <c r="B37" s="39"/>
      <c r="C37" s="58" t="s">
        <v>59</v>
      </c>
      <c r="D37" s="59" t="s">
        <v>57</v>
      </c>
      <c r="E37" s="60"/>
      <c r="F37" s="289" t="s">
        <v>58</v>
      </c>
      <c r="G37" s="290"/>
      <c r="H37" s="48"/>
      <c r="I37" s="49">
        <v>1428</v>
      </c>
      <c r="J37" s="48"/>
      <c r="K37" s="49">
        <v>133</v>
      </c>
      <c r="L37" s="291"/>
      <c r="M37" s="292"/>
      <c r="N37" s="53"/>
      <c r="O37" s="34"/>
      <c r="P37" s="23"/>
      <c r="Q37" s="1"/>
    </row>
    <row r="38" spans="2:17" ht="48" customHeight="1">
      <c r="B38" s="39"/>
      <c r="C38" s="61" t="s">
        <v>60</v>
      </c>
      <c r="D38" s="59" t="s">
        <v>57</v>
      </c>
      <c r="E38" s="60"/>
      <c r="F38" s="289" t="s">
        <v>61</v>
      </c>
      <c r="G38" s="290"/>
      <c r="H38" s="48"/>
      <c r="I38" s="49">
        <v>3809</v>
      </c>
      <c r="J38" s="48"/>
      <c r="K38" s="49" t="s">
        <v>62</v>
      </c>
      <c r="L38" s="392" t="s">
        <v>63</v>
      </c>
      <c r="M38" s="393"/>
      <c r="N38" s="394"/>
      <c r="O38" s="34"/>
      <c r="P38" s="23"/>
      <c r="Q38" s="1"/>
    </row>
    <row r="39" spans="2:17" ht="25.15" customHeight="1">
      <c r="B39" s="39"/>
      <c r="C39" s="58" t="s">
        <v>64</v>
      </c>
      <c r="D39" s="59" t="s">
        <v>57</v>
      </c>
      <c r="E39" s="60"/>
      <c r="F39" s="289" t="s">
        <v>65</v>
      </c>
      <c r="G39" s="290"/>
      <c r="H39" s="48"/>
      <c r="I39" s="49">
        <v>952</v>
      </c>
      <c r="J39" s="48"/>
      <c r="K39" s="49">
        <v>23</v>
      </c>
      <c r="L39" s="291"/>
      <c r="M39" s="292"/>
      <c r="N39" s="53"/>
      <c r="O39" s="34"/>
      <c r="P39" s="23"/>
      <c r="Q39" s="1"/>
    </row>
    <row r="40" spans="2:17" ht="25.15" customHeight="1">
      <c r="B40" s="39"/>
      <c r="C40" s="58" t="s">
        <v>66</v>
      </c>
      <c r="D40" s="52" t="s">
        <v>67</v>
      </c>
      <c r="E40" s="62"/>
      <c r="F40" s="289"/>
      <c r="G40" s="290"/>
      <c r="H40" s="48"/>
      <c r="I40" s="49">
        <v>238</v>
      </c>
      <c r="J40" s="48"/>
      <c r="K40" s="49" t="s">
        <v>68</v>
      </c>
      <c r="L40" s="287"/>
      <c r="M40" s="288"/>
      <c r="N40" s="53"/>
      <c r="O40" s="34"/>
      <c r="P40" s="23"/>
      <c r="Q40" s="1"/>
    </row>
    <row r="41" spans="2:17" ht="25.15" customHeight="1">
      <c r="B41" s="39"/>
      <c r="C41" s="58" t="s">
        <v>69</v>
      </c>
      <c r="D41" s="52" t="s">
        <v>67</v>
      </c>
      <c r="E41" s="62"/>
      <c r="F41" s="289"/>
      <c r="G41" s="290"/>
      <c r="H41" s="48"/>
      <c r="I41" s="49">
        <v>333</v>
      </c>
      <c r="J41" s="48"/>
      <c r="K41" s="49" t="s">
        <v>68</v>
      </c>
      <c r="L41" s="287"/>
      <c r="M41" s="288"/>
      <c r="N41" s="53"/>
      <c r="O41" s="34"/>
      <c r="P41" s="23"/>
      <c r="Q41" s="1"/>
    </row>
    <row r="42" spans="2:17" ht="25.15" customHeight="1">
      <c r="B42" s="39"/>
      <c r="C42" s="58" t="s">
        <v>70</v>
      </c>
      <c r="D42" s="52" t="s">
        <v>67</v>
      </c>
      <c r="E42" s="62"/>
      <c r="F42" s="63"/>
      <c r="G42" s="64"/>
      <c r="H42" s="48"/>
      <c r="I42" s="49">
        <v>285</v>
      </c>
      <c r="J42" s="48"/>
      <c r="K42" s="49" t="s">
        <v>68</v>
      </c>
      <c r="L42" s="287"/>
      <c r="M42" s="288"/>
      <c r="N42" s="53"/>
      <c r="O42" s="34"/>
      <c r="P42" s="23"/>
      <c r="Q42" s="1"/>
    </row>
    <row r="43" spans="2:17" ht="25.15" customHeight="1">
      <c r="B43" s="39"/>
      <c r="C43" s="162" t="s">
        <v>71</v>
      </c>
      <c r="D43" s="65" t="s">
        <v>346</v>
      </c>
      <c r="E43" s="66"/>
      <c r="F43" s="63"/>
      <c r="G43" s="64"/>
      <c r="H43" s="48"/>
      <c r="I43" s="49">
        <v>476</v>
      </c>
      <c r="J43" s="48"/>
      <c r="K43" s="49" t="s">
        <v>68</v>
      </c>
      <c r="L43" s="287"/>
      <c r="M43" s="288"/>
      <c r="N43" s="53"/>
      <c r="O43" s="34"/>
      <c r="P43" s="23"/>
      <c r="Q43" s="1"/>
    </row>
    <row r="44" spans="2:17" ht="25.15" customHeight="1">
      <c r="B44" s="39"/>
      <c r="C44" s="388" t="s">
        <v>72</v>
      </c>
      <c r="D44" s="293" t="s">
        <v>345</v>
      </c>
      <c r="E44" s="67"/>
      <c r="F44" s="307" t="s">
        <v>73</v>
      </c>
      <c r="G44" s="308"/>
      <c r="H44" s="309"/>
      <c r="I44" s="310">
        <v>2857</v>
      </c>
      <c r="J44" s="309"/>
      <c r="K44" s="310"/>
      <c r="L44" s="311"/>
      <c r="M44" s="312"/>
      <c r="N44" s="313"/>
      <c r="O44" s="34"/>
      <c r="P44" s="23"/>
      <c r="Q44" s="1"/>
    </row>
    <row r="45" spans="2:17" ht="25.15" customHeight="1">
      <c r="B45" s="39"/>
      <c r="C45" s="389"/>
      <c r="D45" s="68"/>
      <c r="E45" s="69"/>
      <c r="F45" s="395" t="s">
        <v>74</v>
      </c>
      <c r="G45" s="396"/>
      <c r="H45" s="56"/>
      <c r="I45" s="57">
        <v>3809</v>
      </c>
      <c r="J45" s="56"/>
      <c r="K45" s="57">
        <v>57</v>
      </c>
      <c r="L45" s="299"/>
      <c r="M45" s="300"/>
      <c r="N45" s="301"/>
      <c r="O45" s="34"/>
      <c r="P45" s="23"/>
      <c r="Q45" s="1"/>
    </row>
    <row r="46" spans="2:17" ht="25.15" customHeight="1">
      <c r="B46" s="39"/>
      <c r="C46" s="39"/>
      <c r="D46" s="39"/>
      <c r="E46" s="70"/>
      <c r="F46" s="70"/>
      <c r="G46" s="70"/>
      <c r="H46" s="70"/>
      <c r="I46" s="71"/>
      <c r="J46" s="71"/>
      <c r="K46" s="71"/>
      <c r="L46" s="71"/>
      <c r="M46" s="34"/>
      <c r="N46" s="34"/>
      <c r="O46" s="34"/>
      <c r="P46" s="23"/>
      <c r="Q46" s="1"/>
    </row>
    <row r="47" spans="2:17" ht="25.15" customHeight="1">
      <c r="B47" s="39"/>
      <c r="C47" s="39"/>
      <c r="D47" s="39"/>
      <c r="E47" s="70"/>
      <c r="F47" s="70"/>
      <c r="G47" s="70"/>
      <c r="H47" s="70"/>
      <c r="I47" s="71"/>
      <c r="J47" s="71"/>
      <c r="K47" s="71"/>
      <c r="L47" s="71"/>
      <c r="M47" s="34"/>
      <c r="N47" s="34"/>
      <c r="O47" s="34"/>
      <c r="P47" s="23"/>
      <c r="Q47" s="1"/>
    </row>
    <row r="48" spans="2:17" ht="22.9" customHeight="1">
      <c r="B48" s="39" t="s">
        <v>75</v>
      </c>
      <c r="C48" s="72" t="s">
        <v>76</v>
      </c>
      <c r="D48" s="39"/>
      <c r="E48" s="40"/>
      <c r="F48" s="40"/>
      <c r="G48" s="40"/>
      <c r="H48" s="40"/>
      <c r="I48" s="34"/>
      <c r="J48" s="34"/>
      <c r="K48" s="34"/>
      <c r="L48" s="34"/>
      <c r="M48" s="34"/>
      <c r="N48" s="34"/>
      <c r="O48" s="34"/>
      <c r="P48" s="23"/>
      <c r="Q48" s="1"/>
    </row>
    <row r="49" spans="2:17" ht="59.45" customHeight="1">
      <c r="B49" s="397" t="s">
        <v>77</v>
      </c>
      <c r="C49" s="398"/>
      <c r="D49" s="398"/>
      <c r="E49" s="398"/>
      <c r="F49" s="398"/>
      <c r="G49" s="398"/>
      <c r="H49" s="398"/>
      <c r="I49" s="398"/>
      <c r="J49" s="398"/>
      <c r="K49" s="398"/>
      <c r="L49" s="398"/>
      <c r="M49" s="398"/>
      <c r="N49" s="398"/>
      <c r="O49" s="399"/>
      <c r="P49" s="23"/>
      <c r="Q49" s="1"/>
    </row>
    <row r="50" spans="2:17" ht="59.45" customHeight="1">
      <c r="B50" s="400"/>
      <c r="C50" s="401"/>
      <c r="D50" s="401"/>
      <c r="E50" s="401"/>
      <c r="F50" s="401"/>
      <c r="G50" s="401"/>
      <c r="H50" s="401"/>
      <c r="I50" s="401"/>
      <c r="J50" s="401"/>
      <c r="K50" s="401"/>
      <c r="L50" s="401"/>
      <c r="M50" s="401"/>
      <c r="N50" s="401"/>
      <c r="O50" s="402"/>
      <c r="P50" s="23"/>
      <c r="Q50" s="1"/>
    </row>
    <row r="51" spans="2:17" ht="29.45" customHeight="1">
      <c r="B51" s="73" t="s">
        <v>78</v>
      </c>
      <c r="C51" s="43"/>
      <c r="D51" s="43"/>
      <c r="E51" s="43"/>
      <c r="F51" s="43"/>
      <c r="G51" s="43"/>
      <c r="H51" s="43"/>
      <c r="I51" s="43"/>
      <c r="J51" s="43"/>
      <c r="K51" s="43"/>
      <c r="L51" s="43"/>
      <c r="M51" s="43"/>
      <c r="N51" s="43"/>
      <c r="O51" s="43"/>
      <c r="P51" s="23"/>
      <c r="Q51" s="1"/>
    </row>
    <row r="52" spans="2:17" ht="25.15" customHeight="1">
      <c r="B52" s="42" t="s">
        <v>79</v>
      </c>
      <c r="C52" s="43"/>
      <c r="D52" s="43"/>
      <c r="E52" s="43"/>
      <c r="F52" s="43"/>
      <c r="G52" s="43"/>
      <c r="H52" s="43"/>
      <c r="I52" s="43"/>
      <c r="J52" s="43"/>
      <c r="K52" s="43"/>
      <c r="L52" s="43"/>
      <c r="M52" s="43"/>
      <c r="N52" s="43"/>
      <c r="O52" s="43"/>
      <c r="P52" s="23"/>
      <c r="Q52" s="1"/>
    </row>
    <row r="53" spans="2:17" ht="59.45" customHeight="1">
      <c r="B53" s="42"/>
      <c r="C53" s="43"/>
      <c r="D53" s="43"/>
      <c r="E53" s="43"/>
      <c r="F53" s="43"/>
      <c r="G53" s="43"/>
      <c r="H53" s="43"/>
      <c r="I53" s="43"/>
      <c r="J53" s="43"/>
      <c r="K53" s="43"/>
      <c r="L53" s="43"/>
      <c r="M53" s="43"/>
      <c r="N53" s="43"/>
      <c r="O53" s="43"/>
      <c r="P53" s="23"/>
      <c r="Q53" s="1"/>
    </row>
    <row r="54" spans="2:17" ht="59.45" customHeight="1">
      <c r="B54" s="43"/>
      <c r="C54" s="43"/>
      <c r="D54" s="43"/>
      <c r="E54" s="43"/>
      <c r="F54" s="43"/>
      <c r="G54" s="43"/>
      <c r="H54" s="43"/>
      <c r="I54" s="43"/>
      <c r="J54" s="43"/>
      <c r="K54" s="43"/>
      <c r="L54" s="43"/>
      <c r="M54" s="43"/>
      <c r="N54" s="43"/>
      <c r="O54" s="43"/>
      <c r="P54" s="23"/>
      <c r="Q54" s="1"/>
    </row>
    <row r="55" spans="2:17" ht="59.45" customHeight="1">
      <c r="B55" s="43"/>
      <c r="C55" s="43"/>
      <c r="D55" s="43"/>
      <c r="E55" s="43"/>
      <c r="F55" s="43"/>
      <c r="G55" s="43"/>
      <c r="H55" s="43"/>
      <c r="I55" s="43"/>
      <c r="J55" s="43"/>
      <c r="K55" s="43"/>
      <c r="L55" s="43"/>
      <c r="M55" s="43"/>
      <c r="N55" s="43"/>
      <c r="O55" s="43"/>
      <c r="P55" s="23"/>
      <c r="Q55" s="1"/>
    </row>
    <row r="56" spans="2:17" ht="59.45" customHeight="1">
      <c r="B56" s="43"/>
      <c r="C56" s="43"/>
      <c r="D56" s="43"/>
      <c r="E56" s="43"/>
      <c r="F56" s="43"/>
      <c r="G56" s="43"/>
      <c r="H56" s="43"/>
      <c r="I56" s="43"/>
      <c r="J56" s="43"/>
      <c r="K56" s="43"/>
      <c r="L56" s="43"/>
      <c r="M56" s="43"/>
      <c r="N56" s="43"/>
      <c r="O56" s="43"/>
      <c r="P56" s="23"/>
      <c r="Q56" s="1"/>
    </row>
    <row r="57" spans="2:17" ht="25.15" customHeight="1">
      <c r="B57" s="43"/>
      <c r="C57" s="43"/>
      <c r="D57" s="43"/>
      <c r="E57" s="43"/>
      <c r="F57" s="43"/>
      <c r="G57" s="43"/>
      <c r="H57" s="43"/>
      <c r="I57" s="43"/>
      <c r="J57" s="43"/>
      <c r="K57" s="43"/>
      <c r="L57" s="43"/>
      <c r="M57" s="43"/>
      <c r="N57" s="43"/>
      <c r="O57" s="43"/>
      <c r="P57" s="23"/>
      <c r="Q57" s="1"/>
    </row>
    <row r="58" spans="2:17" ht="25.15" customHeight="1">
      <c r="B58" s="43"/>
      <c r="C58" s="43"/>
      <c r="D58" s="43"/>
      <c r="E58" s="43"/>
      <c r="F58" s="43"/>
      <c r="G58" s="43"/>
      <c r="H58" s="43"/>
      <c r="I58" s="43"/>
      <c r="J58" s="43"/>
      <c r="K58" s="43"/>
      <c r="L58" s="43"/>
      <c r="M58" s="43"/>
      <c r="N58" s="43"/>
      <c r="O58" s="43"/>
      <c r="P58" s="23"/>
      <c r="Q58" s="1"/>
    </row>
    <row r="59" spans="2:17" ht="25.15" customHeight="1">
      <c r="B59" s="43"/>
      <c r="C59" s="43"/>
      <c r="D59" s="43"/>
      <c r="E59" s="43"/>
      <c r="F59" s="43"/>
      <c r="G59" s="43"/>
      <c r="H59" s="43"/>
      <c r="I59" s="43"/>
      <c r="J59" s="43"/>
      <c r="K59" s="43"/>
      <c r="L59" s="43"/>
      <c r="M59" s="43"/>
      <c r="N59" s="43"/>
      <c r="O59" s="43"/>
      <c r="P59" s="23"/>
      <c r="Q59" s="1"/>
    </row>
    <row r="60" spans="2:17" ht="25.15" customHeight="1">
      <c r="B60" s="43"/>
      <c r="C60" s="43"/>
      <c r="D60" s="43"/>
      <c r="E60" s="43"/>
      <c r="F60" s="43"/>
      <c r="G60" s="43"/>
      <c r="H60" s="43"/>
      <c r="I60" s="43"/>
      <c r="J60" s="43"/>
      <c r="K60" s="43"/>
      <c r="L60" s="43"/>
      <c r="M60" s="43"/>
      <c r="N60" s="43"/>
      <c r="O60" s="43"/>
      <c r="P60" s="23"/>
      <c r="Q60" s="1"/>
    </row>
    <row r="61" spans="2:17" ht="23.45" customHeight="1">
      <c r="B61" s="42" t="s">
        <v>80</v>
      </c>
      <c r="C61" s="43"/>
      <c r="D61" s="43"/>
      <c r="E61" s="43"/>
      <c r="F61" s="43"/>
      <c r="G61" s="43"/>
      <c r="H61" s="43"/>
      <c r="I61" s="43"/>
      <c r="J61" s="43"/>
      <c r="K61" s="43"/>
      <c r="L61" s="43"/>
      <c r="M61" s="43"/>
      <c r="N61" s="43"/>
      <c r="O61" s="43"/>
      <c r="P61" s="23"/>
      <c r="Q61" s="1"/>
    </row>
    <row r="62" spans="2:17" ht="23.45" customHeight="1">
      <c r="B62" s="42"/>
      <c r="C62" s="43"/>
      <c r="D62" s="43"/>
      <c r="E62" s="43"/>
      <c r="F62" s="43"/>
      <c r="G62" s="43"/>
      <c r="H62" s="43"/>
      <c r="I62" s="43"/>
      <c r="J62" s="43"/>
      <c r="K62" s="43"/>
      <c r="L62" s="43"/>
      <c r="M62" s="43"/>
      <c r="N62" s="43"/>
      <c r="O62" s="43"/>
      <c r="P62" s="23"/>
      <c r="Q62" s="1"/>
    </row>
    <row r="63" spans="2:17" ht="45.75" customHeight="1">
      <c r="B63" s="43"/>
      <c r="C63" s="43"/>
      <c r="E63" s="74"/>
      <c r="F63" s="75"/>
      <c r="G63" s="76" t="s">
        <v>81</v>
      </c>
      <c r="H63" s="77" t="s">
        <v>82</v>
      </c>
      <c r="I63" s="78" t="s">
        <v>83</v>
      </c>
      <c r="J63" s="77" t="s">
        <v>84</v>
      </c>
      <c r="K63" s="77" t="s">
        <v>85</v>
      </c>
      <c r="L63" s="79" t="s">
        <v>86</v>
      </c>
      <c r="M63" s="43"/>
      <c r="N63" s="43"/>
      <c r="O63" s="43"/>
      <c r="P63" s="23"/>
      <c r="Q63" s="1"/>
    </row>
    <row r="64" spans="2:17" ht="23.45" customHeight="1">
      <c r="B64" s="43"/>
      <c r="C64" s="43"/>
      <c r="E64" s="80"/>
      <c r="F64" s="79" t="s">
        <v>87</v>
      </c>
      <c r="G64" s="81" t="s">
        <v>20</v>
      </c>
      <c r="H64" s="81" t="s">
        <v>20</v>
      </c>
      <c r="I64" s="81" t="s">
        <v>20</v>
      </c>
      <c r="J64" s="81" t="s">
        <v>20</v>
      </c>
      <c r="K64" s="81" t="s">
        <v>20</v>
      </c>
      <c r="L64" s="81" t="s">
        <v>20</v>
      </c>
      <c r="M64" s="43"/>
      <c r="N64" s="43"/>
      <c r="O64" s="43"/>
      <c r="P64" s="23"/>
      <c r="Q64" s="1"/>
    </row>
    <row r="65" spans="2:17" ht="23.45" customHeight="1">
      <c r="B65" s="43"/>
      <c r="C65" s="43"/>
      <c r="E65" s="80"/>
      <c r="F65" s="79" t="s">
        <v>88</v>
      </c>
      <c r="G65" s="81" t="s">
        <v>89</v>
      </c>
      <c r="H65" s="81" t="s">
        <v>90</v>
      </c>
      <c r="I65" s="81" t="s">
        <v>90</v>
      </c>
      <c r="J65" s="81" t="s">
        <v>89</v>
      </c>
      <c r="K65" s="81" t="s">
        <v>20</v>
      </c>
      <c r="L65" s="81" t="s">
        <v>91</v>
      </c>
      <c r="M65" s="43"/>
      <c r="N65" s="43"/>
      <c r="O65" s="43"/>
      <c r="P65" s="23"/>
      <c r="Q65" s="1"/>
    </row>
    <row r="66" spans="2:17" ht="23.45" customHeight="1">
      <c r="B66" s="43"/>
      <c r="C66" s="43"/>
      <c r="E66" s="80"/>
      <c r="F66" s="79" t="s">
        <v>92</v>
      </c>
      <c r="G66" s="81" t="s">
        <v>20</v>
      </c>
      <c r="H66" s="81" t="s">
        <v>20</v>
      </c>
      <c r="I66" s="81" t="s">
        <v>20</v>
      </c>
      <c r="J66" s="81" t="s">
        <v>20</v>
      </c>
      <c r="K66" s="81" t="s">
        <v>89</v>
      </c>
      <c r="L66" s="81" t="s">
        <v>89</v>
      </c>
      <c r="M66" s="43"/>
      <c r="N66" s="43"/>
      <c r="O66" s="43"/>
      <c r="P66" s="23"/>
      <c r="Q66" s="1"/>
    </row>
    <row r="67" spans="2:17" ht="23.45" customHeight="1">
      <c r="B67" s="43"/>
      <c r="C67" s="43"/>
      <c r="E67" s="80"/>
      <c r="F67" s="79" t="s">
        <v>93</v>
      </c>
      <c r="G67" s="81" t="s">
        <v>20</v>
      </c>
      <c r="H67" s="81" t="s">
        <v>20</v>
      </c>
      <c r="I67" s="81" t="s">
        <v>20</v>
      </c>
      <c r="J67" s="81" t="s">
        <v>20</v>
      </c>
      <c r="K67" s="81" t="s">
        <v>20</v>
      </c>
      <c r="L67" s="81" t="s">
        <v>20</v>
      </c>
      <c r="M67" s="43"/>
      <c r="N67" s="43"/>
      <c r="O67" s="43"/>
      <c r="P67" s="23"/>
      <c r="Q67" s="1"/>
    </row>
    <row r="68" spans="2:17" ht="23.45" customHeight="1">
      <c r="B68" s="43"/>
      <c r="C68" s="43"/>
      <c r="E68" s="80"/>
      <c r="F68" s="79" t="s">
        <v>94</v>
      </c>
      <c r="G68" s="81" t="s">
        <v>20</v>
      </c>
      <c r="H68" s="81" t="s">
        <v>89</v>
      </c>
      <c r="I68" s="81" t="s">
        <v>89</v>
      </c>
      <c r="J68" s="81" t="s">
        <v>20</v>
      </c>
      <c r="K68" s="81" t="s">
        <v>20</v>
      </c>
      <c r="L68" s="81" t="s">
        <v>95</v>
      </c>
      <c r="M68" s="43"/>
      <c r="N68" s="43"/>
      <c r="O68" s="43"/>
      <c r="P68" s="23"/>
      <c r="Q68" s="1"/>
    </row>
    <row r="69" spans="2:17" ht="23.45" customHeight="1">
      <c r="B69" s="43"/>
      <c r="C69" s="43"/>
      <c r="E69" s="80"/>
      <c r="F69" s="79" t="s">
        <v>96</v>
      </c>
      <c r="G69" s="81" t="s">
        <v>89</v>
      </c>
      <c r="H69" s="81" t="s">
        <v>97</v>
      </c>
      <c r="I69" s="81" t="s">
        <v>97</v>
      </c>
      <c r="J69" s="81" t="s">
        <v>89</v>
      </c>
      <c r="K69" s="81" t="s">
        <v>89</v>
      </c>
      <c r="L69" s="81" t="s">
        <v>98</v>
      </c>
      <c r="M69" s="43"/>
      <c r="N69" s="43"/>
      <c r="O69" s="43"/>
      <c r="P69" s="23"/>
      <c r="Q69" s="1"/>
    </row>
    <row r="70" spans="2:17" ht="23.45" customHeight="1">
      <c r="B70" s="43"/>
      <c r="C70" s="43"/>
      <c r="D70" s="43"/>
      <c r="E70" s="43"/>
      <c r="F70" s="43"/>
      <c r="G70" s="43"/>
      <c r="H70" s="43"/>
      <c r="I70" s="43"/>
      <c r="J70" s="43"/>
      <c r="K70" s="43"/>
      <c r="L70" s="43"/>
      <c r="M70" s="43"/>
      <c r="N70" s="43"/>
      <c r="O70" s="43"/>
      <c r="P70" s="23"/>
      <c r="Q70" s="1"/>
    </row>
    <row r="71" spans="2:17" ht="30" customHeight="1">
      <c r="B71" s="29" t="s">
        <v>99</v>
      </c>
      <c r="C71" s="345" t="s">
        <v>100</v>
      </c>
      <c r="D71" s="345"/>
      <c r="E71" s="345"/>
      <c r="F71" s="345"/>
      <c r="G71" s="345"/>
      <c r="H71" s="345"/>
      <c r="I71" s="345"/>
      <c r="J71" s="345"/>
      <c r="K71" s="345"/>
      <c r="L71" s="345"/>
      <c r="M71" s="345"/>
      <c r="N71" s="345"/>
      <c r="O71" s="345"/>
      <c r="P71" s="23"/>
    </row>
    <row r="72" spans="2:17" ht="30" customHeight="1">
      <c r="B72" s="397" t="s">
        <v>101</v>
      </c>
      <c r="C72" s="420"/>
      <c r="D72" s="420"/>
      <c r="E72" s="420"/>
      <c r="F72" s="420"/>
      <c r="G72" s="420"/>
      <c r="H72" s="420"/>
      <c r="I72" s="420"/>
      <c r="J72" s="420"/>
      <c r="K72" s="420"/>
      <c r="L72" s="420"/>
      <c r="M72" s="420"/>
      <c r="N72" s="420"/>
      <c r="O72" s="421"/>
      <c r="P72" s="23"/>
    </row>
    <row r="73" spans="2:17" ht="30" customHeight="1">
      <c r="B73" s="422"/>
      <c r="C73" s="423"/>
      <c r="D73" s="423"/>
      <c r="E73" s="423"/>
      <c r="F73" s="423"/>
      <c r="G73" s="423"/>
      <c r="H73" s="423"/>
      <c r="I73" s="423"/>
      <c r="J73" s="423"/>
      <c r="K73" s="423"/>
      <c r="L73" s="423"/>
      <c r="M73" s="423"/>
      <c r="N73" s="423"/>
      <c r="O73" s="424"/>
      <c r="P73" s="23"/>
    </row>
    <row r="74" spans="2:17" ht="30" customHeight="1">
      <c r="B74" s="425"/>
      <c r="C74" s="426"/>
      <c r="D74" s="426"/>
      <c r="E74" s="426"/>
      <c r="F74" s="426"/>
      <c r="G74" s="426"/>
      <c r="H74" s="426"/>
      <c r="I74" s="426"/>
      <c r="J74" s="426"/>
      <c r="K74" s="426"/>
      <c r="L74" s="426"/>
      <c r="M74" s="426"/>
      <c r="N74" s="426"/>
      <c r="O74" s="427"/>
      <c r="P74" s="23"/>
    </row>
    <row r="75" spans="2:17" ht="30" customHeight="1">
      <c r="B75" s="428"/>
      <c r="C75" s="429"/>
      <c r="D75" s="429"/>
      <c r="E75" s="429"/>
      <c r="F75" s="429"/>
      <c r="G75" s="429"/>
      <c r="H75" s="429"/>
      <c r="I75" s="429"/>
      <c r="J75" s="429"/>
      <c r="K75" s="429"/>
      <c r="L75" s="429"/>
      <c r="M75" s="429"/>
      <c r="N75" s="429"/>
      <c r="O75" s="429"/>
      <c r="P75" s="23"/>
    </row>
    <row r="76" spans="2:17" ht="30" customHeight="1">
      <c r="B76" s="82"/>
      <c r="C76" s="82"/>
      <c r="D76" s="82"/>
      <c r="E76" s="82"/>
      <c r="F76" s="82"/>
      <c r="G76" s="82"/>
      <c r="H76" s="82"/>
      <c r="I76" s="82"/>
      <c r="J76" s="82"/>
      <c r="K76" s="82"/>
      <c r="L76" s="82"/>
      <c r="M76" s="82"/>
      <c r="N76" s="82"/>
      <c r="O76" s="82"/>
      <c r="P76" s="23"/>
    </row>
    <row r="77" spans="2:17" ht="27.6" customHeight="1">
      <c r="B77" s="83" t="s">
        <v>102</v>
      </c>
      <c r="C77" s="84" t="s">
        <v>103</v>
      </c>
      <c r="D77" s="84"/>
      <c r="E77" s="84"/>
      <c r="F77" s="85"/>
      <c r="G77" s="86"/>
      <c r="H77" s="86"/>
      <c r="I77" s="86"/>
      <c r="J77" s="86"/>
      <c r="K77" s="86"/>
      <c r="L77" s="86"/>
      <c r="M77" s="86"/>
      <c r="N77" s="86"/>
      <c r="O77" s="86"/>
      <c r="P77" s="23"/>
    </row>
    <row r="78" spans="2:17" ht="30" customHeight="1">
      <c r="B78" s="430" t="s">
        <v>104</v>
      </c>
      <c r="C78" s="430"/>
      <c r="D78" s="430"/>
      <c r="E78" s="430"/>
      <c r="F78" s="430"/>
      <c r="G78" s="430"/>
      <c r="H78" s="430"/>
      <c r="I78" s="430"/>
      <c r="J78" s="430"/>
      <c r="K78" s="430"/>
      <c r="L78" s="430"/>
      <c r="M78" s="430"/>
      <c r="N78" s="430"/>
      <c r="O78" s="430"/>
      <c r="P78" s="87"/>
    </row>
    <row r="79" spans="2:17" ht="72" customHeight="1">
      <c r="B79" s="431" t="s">
        <v>105</v>
      </c>
      <c r="C79" s="432"/>
      <c r="D79" s="432"/>
      <c r="E79" s="432"/>
      <c r="F79" s="432"/>
      <c r="G79" s="432"/>
      <c r="H79" s="432"/>
      <c r="I79" s="432"/>
      <c r="J79" s="432"/>
      <c r="K79" s="432"/>
      <c r="L79" s="432"/>
      <c r="M79" s="432"/>
      <c r="N79" s="432"/>
      <c r="O79" s="433"/>
      <c r="P79" s="87"/>
    </row>
    <row r="80" spans="2:17" ht="23.25" customHeight="1">
      <c r="P80" s="87"/>
    </row>
    <row r="81" spans="2:18" ht="33.6" customHeight="1">
      <c r="B81" s="26" t="s">
        <v>106</v>
      </c>
      <c r="C81" s="27"/>
      <c r="D81" s="27"/>
      <c r="E81" s="88"/>
      <c r="F81" s="88"/>
      <c r="G81" s="88"/>
      <c r="H81" s="88"/>
      <c r="I81" s="88"/>
      <c r="J81" s="88"/>
      <c r="K81" s="88"/>
      <c r="L81" s="88"/>
      <c r="M81" s="88"/>
      <c r="N81" s="88"/>
      <c r="O81" s="88"/>
      <c r="P81" s="89"/>
    </row>
    <row r="82" spans="2:18" ht="33.6" customHeight="1">
      <c r="B82" s="29" t="s">
        <v>14</v>
      </c>
      <c r="C82" s="345" t="s">
        <v>107</v>
      </c>
      <c r="D82" s="345"/>
      <c r="E82" s="88"/>
      <c r="F82" s="88"/>
      <c r="G82" s="88"/>
      <c r="H82" s="88"/>
      <c r="I82" s="88"/>
      <c r="J82" s="88"/>
      <c r="K82" s="88"/>
      <c r="L82" s="88"/>
      <c r="M82" s="88"/>
      <c r="N82" s="88"/>
      <c r="O82" s="88"/>
      <c r="P82" s="89"/>
    </row>
    <row r="83" spans="2:18" ht="48" customHeight="1">
      <c r="B83" s="408" t="s">
        <v>108</v>
      </c>
      <c r="C83" s="409"/>
      <c r="D83" s="409"/>
      <c r="E83" s="409"/>
      <c r="F83" s="409"/>
      <c r="G83" s="409"/>
      <c r="H83" s="409"/>
      <c r="I83" s="409"/>
      <c r="J83" s="409"/>
      <c r="K83" s="409"/>
      <c r="L83" s="409"/>
      <c r="M83" s="409"/>
      <c r="N83" s="409"/>
      <c r="O83" s="410"/>
      <c r="P83" s="89"/>
      <c r="Q83" s="414"/>
      <c r="R83" s="414"/>
    </row>
    <row r="84" spans="2:18" ht="48" customHeight="1">
      <c r="B84" s="411"/>
      <c r="C84" s="412"/>
      <c r="D84" s="412"/>
      <c r="E84" s="412"/>
      <c r="F84" s="412"/>
      <c r="G84" s="412"/>
      <c r="H84" s="412"/>
      <c r="I84" s="412"/>
      <c r="J84" s="412"/>
      <c r="K84" s="412"/>
      <c r="L84" s="412"/>
      <c r="M84" s="412"/>
      <c r="N84" s="412"/>
      <c r="O84" s="413"/>
      <c r="P84" s="89"/>
      <c r="Q84" s="414"/>
      <c r="R84" s="414"/>
    </row>
    <row r="85" spans="2:18" ht="18" customHeight="1">
      <c r="B85" s="90"/>
      <c r="C85" s="90"/>
      <c r="D85" s="90"/>
      <c r="E85" s="90"/>
      <c r="F85" s="90"/>
      <c r="G85" s="90"/>
      <c r="H85" s="90"/>
      <c r="I85" s="90"/>
      <c r="J85" s="90"/>
      <c r="K85" s="90"/>
      <c r="L85" s="90"/>
      <c r="M85" s="90"/>
      <c r="N85" s="90"/>
      <c r="O85" s="90"/>
      <c r="P85" s="89"/>
    </row>
    <row r="86" spans="2:18" ht="48" customHeight="1">
      <c r="B86" s="91"/>
      <c r="C86" s="92"/>
      <c r="D86" s="92"/>
      <c r="E86" s="92"/>
      <c r="F86" s="92"/>
      <c r="G86" s="92"/>
      <c r="H86" s="92"/>
      <c r="I86" s="92"/>
      <c r="J86" s="92"/>
      <c r="K86" s="92"/>
      <c r="L86" s="92"/>
      <c r="M86" s="92"/>
      <c r="N86" s="92"/>
      <c r="O86" s="92"/>
      <c r="P86" s="89"/>
      <c r="Q86" s="414"/>
      <c r="R86" s="414"/>
    </row>
    <row r="87" spans="2:18" ht="48" customHeight="1">
      <c r="B87" s="91"/>
      <c r="C87" s="92"/>
      <c r="D87" s="92"/>
      <c r="E87" s="92"/>
      <c r="F87" s="92"/>
      <c r="G87" s="92"/>
      <c r="H87" s="92"/>
      <c r="I87" s="92"/>
      <c r="J87" s="92"/>
      <c r="K87" s="92"/>
      <c r="L87" s="92"/>
      <c r="M87" s="92"/>
      <c r="N87" s="92"/>
      <c r="O87" s="92"/>
      <c r="P87" s="89"/>
      <c r="Q87" s="414"/>
      <c r="R87" s="414"/>
    </row>
    <row r="88" spans="2:18" ht="48" customHeight="1">
      <c r="B88" s="91"/>
      <c r="C88" s="92"/>
      <c r="D88" s="92"/>
      <c r="E88" s="92"/>
      <c r="F88" s="92"/>
      <c r="G88" s="92"/>
      <c r="H88" s="92"/>
      <c r="I88" s="92"/>
      <c r="J88" s="92"/>
      <c r="K88" s="92"/>
      <c r="L88" s="92"/>
      <c r="M88" s="92"/>
      <c r="N88" s="92"/>
      <c r="O88" s="92"/>
      <c r="P88" s="89"/>
      <c r="Q88" s="414"/>
      <c r="R88" s="414"/>
    </row>
    <row r="89" spans="2:18" ht="48" customHeight="1">
      <c r="B89" s="92"/>
      <c r="C89" s="92"/>
      <c r="D89" s="92"/>
      <c r="E89" s="92"/>
      <c r="F89" s="92"/>
      <c r="G89" s="92"/>
      <c r="H89" s="92"/>
      <c r="I89" s="92"/>
      <c r="J89" s="92"/>
      <c r="K89" s="92"/>
      <c r="L89" s="92"/>
      <c r="M89" s="92"/>
      <c r="N89" s="92"/>
      <c r="O89" s="92"/>
      <c r="P89" s="89"/>
      <c r="Q89" s="414"/>
      <c r="R89" s="414"/>
    </row>
    <row r="90" spans="2:18" ht="48" customHeight="1">
      <c r="B90" s="92"/>
      <c r="C90" s="92"/>
      <c r="D90" s="92"/>
      <c r="E90" s="92"/>
      <c r="F90" s="92"/>
      <c r="G90" s="92"/>
      <c r="H90" s="92"/>
      <c r="I90" s="92"/>
      <c r="J90" s="92"/>
      <c r="K90" s="92"/>
      <c r="L90" s="92"/>
      <c r="M90" s="92"/>
      <c r="N90" s="92"/>
      <c r="O90" s="92"/>
      <c r="P90" s="89"/>
      <c r="Q90" s="414"/>
      <c r="R90" s="414"/>
    </row>
    <row r="91" spans="2:18" ht="33.6" customHeight="1">
      <c r="B91" s="29" t="s">
        <v>99</v>
      </c>
      <c r="C91" s="345" t="s">
        <v>109</v>
      </c>
      <c r="D91" s="345"/>
      <c r="E91" s="88"/>
      <c r="F91" s="88"/>
      <c r="G91" s="88"/>
      <c r="H91" s="88"/>
      <c r="I91" s="88"/>
      <c r="J91" s="88"/>
      <c r="K91" s="88"/>
      <c r="L91" s="88"/>
      <c r="M91" s="88"/>
      <c r="N91" s="88"/>
      <c r="O91" s="88"/>
      <c r="P91" s="89"/>
    </row>
    <row r="92" spans="2:18" ht="48" customHeight="1">
      <c r="B92" s="408" t="s">
        <v>110</v>
      </c>
      <c r="C92" s="415"/>
      <c r="D92" s="415"/>
      <c r="E92" s="415"/>
      <c r="F92" s="415"/>
      <c r="G92" s="415"/>
      <c r="H92" s="415"/>
      <c r="I92" s="415"/>
      <c r="J92" s="415"/>
      <c r="K92" s="415"/>
      <c r="L92" s="415"/>
      <c r="M92" s="415"/>
      <c r="N92" s="415"/>
      <c r="O92" s="416"/>
      <c r="P92" s="89"/>
      <c r="Q92" s="414"/>
      <c r="R92" s="414"/>
    </row>
    <row r="93" spans="2:18" ht="48" customHeight="1">
      <c r="B93" s="417"/>
      <c r="C93" s="418"/>
      <c r="D93" s="418"/>
      <c r="E93" s="418"/>
      <c r="F93" s="418"/>
      <c r="G93" s="418"/>
      <c r="H93" s="418"/>
      <c r="I93" s="418"/>
      <c r="J93" s="418"/>
      <c r="K93" s="418"/>
      <c r="L93" s="418"/>
      <c r="M93" s="418"/>
      <c r="N93" s="418"/>
      <c r="O93" s="419"/>
      <c r="P93" s="89"/>
      <c r="Q93" s="414"/>
      <c r="R93" s="414"/>
    </row>
    <row r="94" spans="2:18" ht="48" customHeight="1">
      <c r="B94" s="93"/>
      <c r="C94" s="93"/>
      <c r="D94" s="93"/>
      <c r="E94" s="93"/>
      <c r="F94" s="93"/>
      <c r="G94" s="93"/>
      <c r="H94" s="93"/>
      <c r="I94" s="93"/>
      <c r="J94" s="93"/>
      <c r="K94" s="93"/>
      <c r="L94" s="93"/>
      <c r="M94" s="93"/>
      <c r="N94" s="93"/>
      <c r="O94" s="93"/>
      <c r="P94" s="89"/>
      <c r="Q94" s="94"/>
      <c r="R94" s="95"/>
    </row>
    <row r="95" spans="2:18" ht="48" customHeight="1">
      <c r="B95" s="93"/>
      <c r="C95" s="93"/>
      <c r="D95" s="93"/>
      <c r="E95" s="93"/>
      <c r="F95" s="93"/>
      <c r="G95" s="93"/>
      <c r="H95" s="93"/>
      <c r="I95" s="93"/>
      <c r="J95" s="93"/>
      <c r="K95" s="93"/>
      <c r="L95" s="93"/>
      <c r="M95" s="93"/>
      <c r="N95" s="93"/>
      <c r="O95" s="93"/>
      <c r="P95" s="89"/>
      <c r="Q95" s="94"/>
      <c r="R95" s="95"/>
    </row>
    <row r="96" spans="2:18" ht="48" customHeight="1">
      <c r="B96" s="93"/>
      <c r="C96" s="93"/>
      <c r="D96" s="93"/>
      <c r="E96" s="93"/>
      <c r="F96" s="93"/>
      <c r="G96" s="93"/>
      <c r="H96" s="93"/>
      <c r="I96" s="93"/>
      <c r="J96" s="93"/>
      <c r="K96" s="93"/>
      <c r="L96" s="93"/>
      <c r="M96" s="93"/>
      <c r="N96" s="93"/>
      <c r="O96" s="93"/>
      <c r="P96" s="89"/>
      <c r="Q96" s="94"/>
      <c r="R96" s="95"/>
    </row>
    <row r="97" spans="2:18" ht="45.6" customHeight="1">
      <c r="B97" s="29"/>
      <c r="C97" s="30"/>
      <c r="D97" s="30"/>
      <c r="E97" s="88"/>
      <c r="F97" s="88"/>
      <c r="G97" s="88"/>
      <c r="H97" s="88"/>
      <c r="I97" s="88"/>
      <c r="J97" s="88"/>
      <c r="K97" s="88"/>
      <c r="L97" s="88"/>
      <c r="M97" s="88"/>
      <c r="N97" s="88"/>
      <c r="O97" s="88"/>
      <c r="P97" s="89"/>
    </row>
    <row r="98" spans="2:18" ht="45.6" customHeight="1">
      <c r="B98" s="29"/>
      <c r="C98" s="30"/>
      <c r="D98" s="30"/>
      <c r="E98" s="88"/>
      <c r="F98" s="88"/>
      <c r="G98" s="88"/>
      <c r="H98" s="88"/>
      <c r="I98" s="88"/>
      <c r="J98" s="88"/>
      <c r="K98" s="88"/>
      <c r="L98" s="88"/>
      <c r="M98" s="88"/>
      <c r="N98" s="88"/>
      <c r="O98" s="88"/>
      <c r="P98" s="89"/>
    </row>
    <row r="99" spans="2:18" ht="27" customHeight="1">
      <c r="B99" s="29"/>
      <c r="C99" s="30"/>
      <c r="D99" s="30"/>
      <c r="E99" s="88"/>
      <c r="F99" s="88"/>
      <c r="G99" s="88"/>
      <c r="H99" s="88"/>
      <c r="I99" s="88"/>
      <c r="J99" s="88"/>
      <c r="K99" s="88"/>
      <c r="L99" s="88"/>
      <c r="M99" s="88"/>
      <c r="N99" s="88"/>
      <c r="O99" s="88"/>
      <c r="P99" s="89"/>
    </row>
    <row r="100" spans="2:18" ht="27" customHeight="1">
      <c r="B100" s="29"/>
      <c r="C100" s="30"/>
      <c r="D100" s="30"/>
      <c r="E100" s="88"/>
      <c r="F100" s="88"/>
      <c r="G100" s="88"/>
      <c r="H100" s="88"/>
      <c r="I100" s="88"/>
      <c r="J100" s="88"/>
      <c r="K100" s="88"/>
      <c r="L100" s="88"/>
      <c r="M100" s="88"/>
      <c r="N100" s="88"/>
      <c r="O100" s="88"/>
      <c r="P100" s="89"/>
    </row>
    <row r="101" spans="2:18" ht="33.6" customHeight="1">
      <c r="B101" s="29" t="s">
        <v>102</v>
      </c>
      <c r="C101" s="345" t="s">
        <v>111</v>
      </c>
      <c r="D101" s="345"/>
      <c r="E101" s="88"/>
      <c r="F101" s="88"/>
      <c r="G101" s="88"/>
      <c r="H101" s="88"/>
      <c r="I101" s="88"/>
      <c r="J101" s="88"/>
      <c r="K101" s="88"/>
      <c r="L101" s="88"/>
      <c r="M101" s="88"/>
      <c r="N101" s="88"/>
      <c r="O101" s="88"/>
      <c r="P101" s="89"/>
    </row>
    <row r="102" spans="2:18" ht="48" customHeight="1">
      <c r="B102" s="446" t="s">
        <v>340</v>
      </c>
      <c r="C102" s="447"/>
      <c r="D102" s="447"/>
      <c r="E102" s="447"/>
      <c r="F102" s="447"/>
      <c r="G102" s="447"/>
      <c r="H102" s="447"/>
      <c r="I102" s="447"/>
      <c r="J102" s="447"/>
      <c r="K102" s="447"/>
      <c r="L102" s="447"/>
      <c r="M102" s="447"/>
      <c r="N102" s="447"/>
      <c r="O102" s="448"/>
      <c r="P102" s="89"/>
    </row>
    <row r="103" spans="2:18" ht="48" customHeight="1">
      <c r="B103" s="449"/>
      <c r="C103" s="450"/>
      <c r="D103" s="450"/>
      <c r="E103" s="450"/>
      <c r="F103" s="450"/>
      <c r="G103" s="450"/>
      <c r="H103" s="450"/>
      <c r="I103" s="450"/>
      <c r="J103" s="450"/>
      <c r="K103" s="450"/>
      <c r="L103" s="450"/>
      <c r="M103" s="450"/>
      <c r="N103" s="450"/>
      <c r="O103" s="451"/>
      <c r="P103" s="89"/>
    </row>
    <row r="104" spans="2:18" ht="19.5" customHeight="1">
      <c r="B104" s="452"/>
      <c r="C104" s="453"/>
      <c r="D104" s="453"/>
      <c r="E104" s="453"/>
      <c r="F104" s="453"/>
      <c r="G104" s="453"/>
      <c r="H104" s="453"/>
      <c r="I104" s="453"/>
      <c r="J104" s="453"/>
      <c r="K104" s="453"/>
      <c r="L104" s="453"/>
      <c r="M104" s="453"/>
      <c r="N104" s="453"/>
      <c r="O104" s="454"/>
      <c r="P104" s="89"/>
    </row>
    <row r="105" spans="2:18" ht="18" customHeight="1">
      <c r="B105" s="29"/>
      <c r="C105" s="30"/>
      <c r="D105" s="30"/>
      <c r="E105" s="88"/>
      <c r="F105" s="88"/>
      <c r="G105" s="88"/>
      <c r="H105" s="88"/>
      <c r="I105" s="88"/>
      <c r="J105" s="88"/>
      <c r="K105" s="88"/>
      <c r="L105" s="88"/>
      <c r="M105" s="88"/>
      <c r="N105" s="88"/>
      <c r="O105" s="88"/>
      <c r="P105" s="89"/>
    </row>
    <row r="106" spans="2:18" ht="48" customHeight="1">
      <c r="B106" s="91"/>
      <c r="C106" s="92"/>
      <c r="D106" s="92"/>
      <c r="E106" s="92"/>
      <c r="F106" s="92"/>
      <c r="G106" s="92"/>
      <c r="H106" s="92"/>
      <c r="I106" s="92"/>
      <c r="J106" s="92"/>
      <c r="K106" s="92"/>
      <c r="L106" s="92"/>
      <c r="M106" s="92"/>
      <c r="N106" s="92"/>
      <c r="O106" s="92"/>
      <c r="P106" s="89"/>
      <c r="Q106" s="414"/>
      <c r="R106" s="414"/>
    </row>
    <row r="107" spans="2:18" ht="48" customHeight="1">
      <c r="B107" s="92"/>
      <c r="C107" s="92"/>
      <c r="D107" s="92"/>
      <c r="E107" s="92"/>
      <c r="F107" s="92"/>
      <c r="G107" s="92"/>
      <c r="H107" s="92"/>
      <c r="I107" s="92"/>
      <c r="J107" s="92"/>
      <c r="K107" s="92"/>
      <c r="L107" s="92"/>
      <c r="M107" s="92"/>
      <c r="N107" s="92"/>
      <c r="O107" s="92"/>
      <c r="P107" s="89"/>
      <c r="Q107" s="414"/>
      <c r="R107" s="414"/>
    </row>
    <row r="108" spans="2:18" ht="48" customHeight="1">
      <c r="B108" s="92"/>
      <c r="C108" s="92"/>
      <c r="D108" s="92"/>
      <c r="E108" s="92"/>
      <c r="F108" s="92"/>
      <c r="G108" s="92"/>
      <c r="H108" s="92"/>
      <c r="I108" s="92"/>
      <c r="J108" s="92"/>
      <c r="K108" s="92"/>
      <c r="L108" s="92"/>
      <c r="M108" s="92"/>
      <c r="N108" s="92"/>
      <c r="O108" s="92"/>
      <c r="P108" s="89"/>
      <c r="Q108" s="414"/>
      <c r="R108" s="414"/>
    </row>
    <row r="109" spans="2:18" ht="48" customHeight="1">
      <c r="B109" s="92"/>
      <c r="C109" s="92"/>
      <c r="D109" s="92"/>
      <c r="E109" s="92"/>
      <c r="F109" s="92"/>
      <c r="G109" s="92"/>
      <c r="H109" s="92"/>
      <c r="I109" s="92"/>
      <c r="J109" s="92"/>
      <c r="K109" s="92"/>
      <c r="L109" s="92"/>
      <c r="M109" s="92"/>
      <c r="N109" s="92"/>
      <c r="O109" s="92"/>
      <c r="P109" s="89"/>
      <c r="Q109" s="414"/>
      <c r="R109" s="414"/>
    </row>
    <row r="110" spans="2:18" ht="48" customHeight="1">
      <c r="B110" s="92"/>
      <c r="C110" s="92"/>
      <c r="D110" s="92"/>
      <c r="E110" s="92"/>
      <c r="F110" s="92"/>
      <c r="G110" s="92"/>
      <c r="H110" s="92"/>
      <c r="I110" s="92"/>
      <c r="J110" s="92"/>
      <c r="K110" s="92"/>
      <c r="L110" s="92"/>
      <c r="M110" s="92"/>
      <c r="N110" s="92"/>
      <c r="O110" s="92"/>
      <c r="P110" s="89"/>
      <c r="Q110" s="414"/>
      <c r="R110" s="414"/>
    </row>
    <row r="111" spans="2:18" ht="60.6" customHeight="1">
      <c r="B111" s="92"/>
      <c r="C111" s="92"/>
      <c r="D111" s="92"/>
      <c r="E111" s="92"/>
      <c r="F111" s="92"/>
      <c r="G111" s="92"/>
      <c r="H111" s="92"/>
      <c r="I111" s="92"/>
      <c r="J111" s="92"/>
      <c r="K111" s="92"/>
      <c r="L111" s="92"/>
      <c r="M111" s="92"/>
      <c r="N111" s="92"/>
      <c r="O111" s="92"/>
      <c r="P111" s="89"/>
      <c r="Q111" s="414"/>
      <c r="R111" s="414"/>
    </row>
    <row r="112" spans="2:18" ht="10.15" customHeight="1">
      <c r="B112" s="92"/>
      <c r="C112" s="92"/>
      <c r="D112" s="92"/>
      <c r="E112" s="92"/>
      <c r="F112" s="92"/>
      <c r="G112" s="92"/>
      <c r="H112" s="92"/>
      <c r="I112" s="92"/>
      <c r="J112" s="92"/>
      <c r="K112" s="92"/>
      <c r="L112" s="92"/>
      <c r="M112" s="92"/>
      <c r="N112" s="92"/>
      <c r="O112" s="92"/>
      <c r="P112" s="89"/>
      <c r="Q112" s="95"/>
      <c r="R112" s="95"/>
    </row>
    <row r="113" spans="2:18" ht="30" customHeight="1">
      <c r="B113" s="29" t="s">
        <v>112</v>
      </c>
      <c r="C113" s="345" t="s">
        <v>113</v>
      </c>
      <c r="D113" s="345"/>
      <c r="E113" s="88"/>
      <c r="F113" s="88"/>
      <c r="G113" s="88"/>
      <c r="H113" s="88"/>
      <c r="I113" s="88"/>
      <c r="J113" s="88"/>
      <c r="K113" s="88"/>
      <c r="L113" s="88"/>
      <c r="M113" s="88"/>
      <c r="N113" s="88"/>
      <c r="O113" s="88"/>
      <c r="P113" s="89"/>
    </row>
    <row r="114" spans="2:18" ht="48" customHeight="1">
      <c r="B114" s="408" t="s">
        <v>114</v>
      </c>
      <c r="C114" s="455"/>
      <c r="D114" s="455"/>
      <c r="E114" s="455"/>
      <c r="F114" s="455"/>
      <c r="G114" s="455"/>
      <c r="H114" s="455"/>
      <c r="I114" s="455"/>
      <c r="J114" s="455"/>
      <c r="K114" s="455"/>
      <c r="L114" s="455"/>
      <c r="M114" s="455"/>
      <c r="N114" s="455"/>
      <c r="O114" s="456"/>
      <c r="P114" s="89"/>
      <c r="Q114" s="414"/>
      <c r="R114" s="414"/>
    </row>
    <row r="115" spans="2:18" ht="48" customHeight="1">
      <c r="B115" s="457"/>
      <c r="C115" s="458"/>
      <c r="D115" s="458"/>
      <c r="E115" s="458"/>
      <c r="F115" s="458"/>
      <c r="G115" s="458"/>
      <c r="H115" s="458"/>
      <c r="I115" s="458"/>
      <c r="J115" s="458"/>
      <c r="K115" s="458"/>
      <c r="L115" s="458"/>
      <c r="M115" s="458"/>
      <c r="N115" s="458"/>
      <c r="O115" s="459"/>
      <c r="P115" s="89"/>
      <c r="Q115" s="414"/>
      <c r="R115" s="414"/>
    </row>
    <row r="116" spans="2:18" ht="20.25" customHeight="1">
      <c r="B116" s="96"/>
      <c r="C116" s="96"/>
      <c r="D116" s="96"/>
      <c r="E116" s="97"/>
      <c r="F116" s="97"/>
      <c r="G116" s="97"/>
      <c r="H116" s="97"/>
      <c r="I116" s="97"/>
      <c r="J116" s="97"/>
      <c r="K116" s="96"/>
      <c r="L116" s="96"/>
      <c r="M116" s="96"/>
      <c r="N116" s="96"/>
      <c r="O116" s="96"/>
      <c r="P116" s="89"/>
      <c r="Q116" s="95"/>
      <c r="R116" s="95"/>
    </row>
    <row r="117" spans="2:18" ht="30" customHeight="1">
      <c r="B117" s="29"/>
      <c r="C117" s="30"/>
      <c r="D117" s="30"/>
      <c r="E117" s="98"/>
      <c r="F117" s="98" t="s">
        <v>115</v>
      </c>
      <c r="G117" s="98" t="s">
        <v>116</v>
      </c>
      <c r="H117" s="98" t="s">
        <v>117</v>
      </c>
      <c r="I117" s="98" t="s">
        <v>118</v>
      </c>
      <c r="J117" s="98" t="s">
        <v>119</v>
      </c>
      <c r="K117" s="88"/>
      <c r="L117" s="88"/>
      <c r="M117" s="88"/>
      <c r="N117" s="88"/>
      <c r="O117" s="88"/>
      <c r="P117" s="89"/>
    </row>
    <row r="118" spans="2:18" ht="30" customHeight="1">
      <c r="B118" s="29"/>
      <c r="C118" s="30"/>
      <c r="D118" s="30"/>
      <c r="E118" s="98" t="s">
        <v>120</v>
      </c>
      <c r="F118" s="98">
        <v>2.5</v>
      </c>
      <c r="G118" s="98">
        <v>1.5</v>
      </c>
      <c r="H118" s="98">
        <v>2</v>
      </c>
      <c r="I118" s="98">
        <v>2</v>
      </c>
      <c r="J118" s="98">
        <v>2</v>
      </c>
      <c r="K118" s="88"/>
      <c r="L118" s="88"/>
      <c r="M118" s="88"/>
      <c r="N118" s="88"/>
      <c r="O118" s="88"/>
      <c r="P118" s="89"/>
    </row>
    <row r="119" spans="2:18" ht="30" customHeight="1">
      <c r="B119" s="29"/>
      <c r="C119" s="30"/>
      <c r="D119" s="30"/>
      <c r="E119" s="98" t="s">
        <v>121</v>
      </c>
      <c r="F119" s="98">
        <v>1.5</v>
      </c>
      <c r="G119" s="98">
        <v>1.5</v>
      </c>
      <c r="H119" s="98">
        <v>2</v>
      </c>
      <c r="I119" s="98">
        <v>2</v>
      </c>
      <c r="J119" s="98">
        <v>2</v>
      </c>
      <c r="K119" s="88"/>
      <c r="L119" s="88"/>
      <c r="M119" s="88"/>
      <c r="N119" s="88"/>
      <c r="O119" s="88"/>
      <c r="P119" s="89"/>
    </row>
    <row r="120" spans="2:18" ht="30" customHeight="1">
      <c r="B120" s="91"/>
      <c r="C120" s="92"/>
      <c r="D120" s="92"/>
      <c r="E120" s="99" t="s">
        <v>122</v>
      </c>
      <c r="F120" s="99">
        <v>2</v>
      </c>
      <c r="G120" s="99">
        <v>2</v>
      </c>
      <c r="H120" s="99">
        <v>2</v>
      </c>
      <c r="I120" s="99">
        <v>2</v>
      </c>
      <c r="J120" s="99">
        <v>2</v>
      </c>
      <c r="K120" s="92"/>
      <c r="L120" s="92"/>
      <c r="M120" s="92"/>
      <c r="N120" s="92"/>
      <c r="O120" s="92"/>
      <c r="P120" s="89"/>
      <c r="Q120" s="414"/>
      <c r="R120" s="414"/>
    </row>
    <row r="121" spans="2:18" ht="30" customHeight="1">
      <c r="B121" s="91"/>
      <c r="C121" s="92"/>
      <c r="D121" s="92"/>
      <c r="E121" s="99" t="s">
        <v>123</v>
      </c>
      <c r="F121" s="99">
        <f>SUM(F118:F120)</f>
        <v>6</v>
      </c>
      <c r="G121" s="99">
        <f t="shared" ref="G121:J121" si="0">SUM(G118:G120)</f>
        <v>5</v>
      </c>
      <c r="H121" s="99">
        <f t="shared" si="0"/>
        <v>6</v>
      </c>
      <c r="I121" s="99">
        <f t="shared" si="0"/>
        <v>6</v>
      </c>
      <c r="J121" s="99">
        <f t="shared" si="0"/>
        <v>6</v>
      </c>
      <c r="K121" s="92"/>
      <c r="L121" s="92"/>
      <c r="M121" s="92"/>
      <c r="N121" s="92"/>
      <c r="O121" s="92"/>
      <c r="P121" s="89"/>
      <c r="Q121" s="414"/>
      <c r="R121" s="414"/>
    </row>
    <row r="122" spans="2:18" ht="48" customHeight="1">
      <c r="B122" s="92"/>
      <c r="C122" s="92"/>
      <c r="D122" s="92"/>
      <c r="E122" s="92"/>
      <c r="F122" s="92"/>
      <c r="G122" s="92"/>
      <c r="H122" s="92"/>
      <c r="I122" s="92"/>
      <c r="J122" s="92"/>
      <c r="K122" s="92"/>
      <c r="L122" s="92"/>
      <c r="M122" s="92"/>
      <c r="N122" s="92"/>
      <c r="O122" s="92"/>
      <c r="P122" s="89"/>
      <c r="Q122" s="414"/>
      <c r="R122" s="414"/>
    </row>
    <row r="123" spans="2:18" s="27" customFormat="1" ht="30" customHeight="1">
      <c r="B123" s="100" t="s">
        <v>124</v>
      </c>
      <c r="C123" s="101"/>
      <c r="D123" s="101"/>
      <c r="E123" s="101"/>
      <c r="F123" s="101"/>
      <c r="G123" s="101"/>
      <c r="H123" s="101"/>
      <c r="I123" s="101"/>
      <c r="J123" s="102"/>
      <c r="K123" s="101"/>
      <c r="L123" s="101"/>
      <c r="M123" s="101"/>
      <c r="N123" s="101"/>
      <c r="O123" s="101"/>
      <c r="P123" s="101"/>
      <c r="Q123" s="28"/>
    </row>
    <row r="124" spans="2:18" ht="4.9000000000000004" customHeight="1">
      <c r="B124" s="103"/>
      <c r="C124" s="104"/>
      <c r="D124" s="104"/>
      <c r="E124" s="104"/>
      <c r="F124" s="87"/>
      <c r="G124" s="87"/>
      <c r="H124" s="87"/>
      <c r="I124" s="87"/>
      <c r="J124" s="87"/>
      <c r="K124" s="87"/>
      <c r="L124" s="87"/>
      <c r="M124" s="87"/>
      <c r="N124" s="87"/>
      <c r="O124" s="87"/>
      <c r="P124" s="87"/>
    </row>
    <row r="125" spans="2:18" ht="141.75" customHeight="1">
      <c r="B125" s="434" t="s">
        <v>341</v>
      </c>
      <c r="C125" s="435"/>
      <c r="D125" s="435"/>
      <c r="E125" s="435"/>
      <c r="F125" s="435"/>
      <c r="G125" s="435"/>
      <c r="H125" s="435"/>
      <c r="I125" s="435"/>
      <c r="J125" s="435"/>
      <c r="K125" s="435"/>
      <c r="L125" s="435"/>
      <c r="M125" s="435"/>
      <c r="N125" s="435"/>
      <c r="O125" s="436"/>
      <c r="P125" s="89"/>
    </row>
    <row r="126" spans="2:18" s="27" customFormat="1" ht="30" customHeight="1">
      <c r="B126" s="100" t="s">
        <v>125</v>
      </c>
      <c r="C126" s="101"/>
      <c r="D126" s="101"/>
      <c r="E126" s="101"/>
      <c r="F126" s="101"/>
      <c r="G126" s="101"/>
      <c r="H126" s="101"/>
      <c r="I126" s="101"/>
      <c r="J126" s="101"/>
      <c r="K126" s="101"/>
      <c r="L126" s="101"/>
      <c r="M126" s="101"/>
      <c r="N126" s="101"/>
      <c r="O126" s="101"/>
      <c r="P126" s="101"/>
      <c r="Q126" s="28"/>
    </row>
    <row r="127" spans="2:18" ht="13.15" customHeight="1">
      <c r="B127" s="87"/>
      <c r="C127" s="87"/>
      <c r="D127" s="87"/>
      <c r="E127" s="87"/>
      <c r="F127" s="87"/>
      <c r="G127" s="87"/>
      <c r="H127" s="87"/>
      <c r="I127" s="87"/>
      <c r="J127" s="87"/>
      <c r="K127" s="87"/>
      <c r="L127" s="87"/>
      <c r="M127" s="87"/>
      <c r="N127" s="87"/>
      <c r="O127" s="87"/>
      <c r="P127" s="87"/>
    </row>
    <row r="128" spans="2:18" ht="23.45" customHeight="1">
      <c r="B128" s="105" t="s">
        <v>14</v>
      </c>
      <c r="C128" s="437" t="s">
        <v>126</v>
      </c>
      <c r="D128" s="437"/>
      <c r="E128" s="437"/>
      <c r="F128" s="437"/>
      <c r="G128" s="437"/>
      <c r="H128" s="437"/>
      <c r="I128" s="87"/>
      <c r="J128" s="87"/>
      <c r="K128" s="87"/>
      <c r="L128" s="87"/>
      <c r="M128" s="87"/>
      <c r="N128" s="87"/>
      <c r="O128" s="87"/>
      <c r="P128" s="87"/>
    </row>
    <row r="129" spans="1:17" ht="10.15" customHeight="1">
      <c r="B129" s="83"/>
      <c r="C129" s="106"/>
      <c r="D129" s="107"/>
      <c r="E129" s="108"/>
      <c r="F129" s="87"/>
      <c r="G129" s="87"/>
      <c r="H129" s="87"/>
      <c r="I129" s="87"/>
      <c r="J129" s="87"/>
      <c r="K129" s="87"/>
      <c r="L129" s="87"/>
      <c r="M129" s="87"/>
      <c r="N129" s="87"/>
      <c r="O129" s="87"/>
      <c r="P129" s="87"/>
    </row>
    <row r="130" spans="1:17" ht="25.15" customHeight="1">
      <c r="B130" s="438" t="s">
        <v>127</v>
      </c>
      <c r="C130" s="438"/>
      <c r="D130" s="438"/>
      <c r="E130" s="438"/>
      <c r="F130" s="438"/>
      <c r="G130" s="438"/>
      <c r="H130" s="438"/>
      <c r="I130" s="438"/>
      <c r="J130" s="438"/>
      <c r="K130" s="438"/>
      <c r="L130" s="438"/>
      <c r="M130" s="438"/>
      <c r="N130" s="438"/>
      <c r="O130" s="438"/>
      <c r="P130" s="438"/>
    </row>
    <row r="131" spans="1:17" ht="45" customHeight="1">
      <c r="B131" s="439" t="s">
        <v>128</v>
      </c>
      <c r="C131" s="439"/>
      <c r="D131" s="439"/>
      <c r="E131" s="439"/>
      <c r="F131" s="439"/>
      <c r="G131" s="439"/>
      <c r="H131" s="439"/>
      <c r="I131" s="439"/>
      <c r="J131" s="439"/>
      <c r="K131" s="439"/>
      <c r="L131" s="439"/>
      <c r="M131" s="439"/>
      <c r="N131" s="439"/>
      <c r="O131" s="439"/>
      <c r="P131" s="439"/>
    </row>
    <row r="132" spans="1:17" ht="100.15" customHeight="1">
      <c r="B132" s="440" t="s">
        <v>129</v>
      </c>
      <c r="C132" s="441"/>
      <c r="D132" s="442"/>
      <c r="E132" s="443" t="s">
        <v>130</v>
      </c>
      <c r="F132" s="444"/>
      <c r="G132" s="444"/>
      <c r="H132" s="444"/>
      <c r="I132" s="444"/>
      <c r="J132" s="444"/>
      <c r="K132" s="444"/>
      <c r="L132" s="444"/>
      <c r="M132" s="444"/>
      <c r="N132" s="444"/>
      <c r="O132" s="445"/>
      <c r="P132" s="109"/>
    </row>
    <row r="133" spans="1:17" ht="24" customHeight="1">
      <c r="B133" s="110"/>
      <c r="C133" s="110"/>
      <c r="D133" s="110"/>
      <c r="E133" s="110"/>
      <c r="F133" s="89"/>
      <c r="G133" s="89"/>
      <c r="H133" s="89"/>
      <c r="I133" s="89"/>
      <c r="J133" s="89"/>
      <c r="K133" s="89"/>
      <c r="L133" s="89"/>
      <c r="M133" s="89"/>
      <c r="N133" s="89"/>
      <c r="O133" s="89"/>
      <c r="P133" s="109"/>
    </row>
    <row r="134" spans="1:17" ht="42.6" customHeight="1">
      <c r="B134" s="473" t="s">
        <v>342</v>
      </c>
      <c r="C134" s="474"/>
      <c r="D134" s="474"/>
      <c r="E134" s="474"/>
      <c r="F134" s="474"/>
      <c r="G134" s="474"/>
      <c r="H134" s="474"/>
      <c r="I134" s="474"/>
      <c r="J134" s="474"/>
      <c r="K134" s="474"/>
      <c r="L134" s="474"/>
      <c r="M134" s="474"/>
      <c r="N134" s="474"/>
      <c r="O134" s="475"/>
      <c r="P134" s="109"/>
    </row>
    <row r="135" spans="1:17" ht="42.6" customHeight="1">
      <c r="B135" s="476"/>
      <c r="C135" s="477"/>
      <c r="D135" s="477"/>
      <c r="E135" s="477"/>
      <c r="F135" s="477"/>
      <c r="G135" s="477"/>
      <c r="H135" s="477"/>
      <c r="I135" s="477"/>
      <c r="J135" s="477"/>
      <c r="K135" s="477"/>
      <c r="L135" s="477"/>
      <c r="M135" s="477"/>
      <c r="N135" s="477"/>
      <c r="O135" s="478"/>
      <c r="P135" s="109"/>
    </row>
    <row r="136" spans="1:17" ht="42.6" customHeight="1">
      <c r="B136" s="476"/>
      <c r="C136" s="477"/>
      <c r="D136" s="477"/>
      <c r="E136" s="477"/>
      <c r="F136" s="477"/>
      <c r="G136" s="477"/>
      <c r="H136" s="477"/>
      <c r="I136" s="477"/>
      <c r="J136" s="477"/>
      <c r="K136" s="477"/>
      <c r="L136" s="477"/>
      <c r="M136" s="477"/>
      <c r="N136" s="477"/>
      <c r="O136" s="478"/>
      <c r="P136" s="109"/>
      <c r="Q136" s="111"/>
    </row>
    <row r="137" spans="1:17" ht="42.6" customHeight="1">
      <c r="B137" s="476"/>
      <c r="C137" s="477"/>
      <c r="D137" s="477"/>
      <c r="E137" s="477"/>
      <c r="F137" s="477"/>
      <c r="G137" s="477"/>
      <c r="H137" s="477"/>
      <c r="I137" s="477"/>
      <c r="J137" s="477"/>
      <c r="K137" s="477"/>
      <c r="L137" s="477"/>
      <c r="M137" s="477"/>
      <c r="N137" s="477"/>
      <c r="O137" s="478"/>
      <c r="P137" s="109"/>
    </row>
    <row r="138" spans="1:17" ht="42.6" customHeight="1">
      <c r="B138" s="476"/>
      <c r="C138" s="477"/>
      <c r="D138" s="477"/>
      <c r="E138" s="477"/>
      <c r="F138" s="477"/>
      <c r="G138" s="477"/>
      <c r="H138" s="477"/>
      <c r="I138" s="477"/>
      <c r="J138" s="477"/>
      <c r="K138" s="477"/>
      <c r="L138" s="477"/>
      <c r="M138" s="477"/>
      <c r="N138" s="477"/>
      <c r="O138" s="478"/>
      <c r="P138" s="109"/>
    </row>
    <row r="139" spans="1:17" ht="42.6" customHeight="1">
      <c r="B139" s="479"/>
      <c r="C139" s="480"/>
      <c r="D139" s="480"/>
      <c r="E139" s="480"/>
      <c r="F139" s="480"/>
      <c r="G139" s="480"/>
      <c r="H139" s="480"/>
      <c r="I139" s="480"/>
      <c r="J139" s="480"/>
      <c r="K139" s="480"/>
      <c r="L139" s="480"/>
      <c r="M139" s="480"/>
      <c r="N139" s="480"/>
      <c r="O139" s="481"/>
      <c r="P139" s="109"/>
    </row>
    <row r="140" spans="1:17" ht="18" customHeight="1">
      <c r="B140" s="83"/>
      <c r="C140" s="106"/>
      <c r="D140" s="107"/>
      <c r="E140" s="108"/>
      <c r="F140" s="87"/>
      <c r="G140" s="87"/>
      <c r="H140" s="87"/>
      <c r="I140" s="87"/>
      <c r="J140" s="87"/>
      <c r="K140" s="87"/>
      <c r="L140" s="87"/>
      <c r="M140" s="87"/>
      <c r="N140" s="87"/>
      <c r="O140" s="87"/>
      <c r="P140" s="87"/>
    </row>
    <row r="141" spans="1:17" ht="44.45" customHeight="1">
      <c r="B141" s="439" t="s">
        <v>131</v>
      </c>
      <c r="C141" s="439"/>
      <c r="D141" s="439"/>
      <c r="E141" s="439"/>
      <c r="F141" s="439"/>
      <c r="G141" s="439"/>
      <c r="H141" s="439"/>
      <c r="I141" s="439"/>
      <c r="J141" s="439"/>
      <c r="K141" s="439"/>
      <c r="L141" s="439"/>
      <c r="M141" s="439"/>
      <c r="N141" s="439"/>
      <c r="O141" s="439"/>
      <c r="P141" s="439"/>
    </row>
    <row r="142" spans="1:17" ht="100.15" customHeight="1">
      <c r="B142" s="440" t="s">
        <v>129</v>
      </c>
      <c r="C142" s="441"/>
      <c r="D142" s="442"/>
      <c r="E142" s="443" t="s">
        <v>132</v>
      </c>
      <c r="F142" s="444"/>
      <c r="G142" s="444"/>
      <c r="H142" s="444"/>
      <c r="I142" s="444"/>
      <c r="J142" s="444"/>
      <c r="K142" s="444"/>
      <c r="L142" s="444"/>
      <c r="M142" s="444"/>
      <c r="N142" s="444"/>
      <c r="O142" s="445"/>
      <c r="P142" s="109"/>
    </row>
    <row r="143" spans="1:17" ht="22.9" customHeight="1">
      <c r="A143" s="25"/>
      <c r="B143" s="110"/>
      <c r="C143" s="110"/>
      <c r="D143" s="110"/>
      <c r="E143" s="110"/>
      <c r="F143" s="89"/>
      <c r="G143" s="89"/>
      <c r="H143" s="89"/>
      <c r="I143" s="89"/>
      <c r="J143" s="89"/>
      <c r="K143" s="89"/>
      <c r="L143" s="89"/>
      <c r="M143" s="89"/>
      <c r="N143" s="89"/>
      <c r="O143" s="89"/>
      <c r="P143" s="109"/>
    </row>
    <row r="144" spans="1:17" ht="42.6" customHeight="1">
      <c r="B144" s="482" t="s">
        <v>133</v>
      </c>
      <c r="C144" s="483"/>
      <c r="D144" s="483"/>
      <c r="E144" s="483"/>
      <c r="F144" s="483"/>
      <c r="G144" s="483"/>
      <c r="H144" s="483"/>
      <c r="I144" s="483"/>
      <c r="J144" s="483"/>
      <c r="K144" s="483"/>
      <c r="L144" s="483"/>
      <c r="M144" s="483"/>
      <c r="N144" s="483"/>
      <c r="O144" s="484"/>
      <c r="P144" s="109"/>
    </row>
    <row r="145" spans="2:33" ht="42.6" customHeight="1">
      <c r="B145" s="485"/>
      <c r="C145" s="486"/>
      <c r="D145" s="486"/>
      <c r="E145" s="486"/>
      <c r="F145" s="486"/>
      <c r="G145" s="486"/>
      <c r="H145" s="486"/>
      <c r="I145" s="486"/>
      <c r="J145" s="486"/>
      <c r="K145" s="486"/>
      <c r="L145" s="486"/>
      <c r="M145" s="486"/>
      <c r="N145" s="486"/>
      <c r="O145" s="487"/>
      <c r="P145" s="109"/>
      <c r="Q145" s="111"/>
    </row>
    <row r="146" spans="2:33" ht="42.6" customHeight="1">
      <c r="B146" s="485"/>
      <c r="C146" s="486"/>
      <c r="D146" s="486"/>
      <c r="E146" s="486"/>
      <c r="F146" s="486"/>
      <c r="G146" s="486"/>
      <c r="H146" s="486"/>
      <c r="I146" s="486"/>
      <c r="J146" s="486"/>
      <c r="K146" s="486"/>
      <c r="L146" s="486"/>
      <c r="M146" s="486"/>
      <c r="N146" s="486"/>
      <c r="O146" s="487"/>
      <c r="P146" s="109"/>
    </row>
    <row r="147" spans="2:33" ht="42.6" customHeight="1">
      <c r="B147" s="485"/>
      <c r="C147" s="486"/>
      <c r="D147" s="486"/>
      <c r="E147" s="486"/>
      <c r="F147" s="486"/>
      <c r="G147" s="486"/>
      <c r="H147" s="486"/>
      <c r="I147" s="486"/>
      <c r="J147" s="486"/>
      <c r="K147" s="486"/>
      <c r="L147" s="486"/>
      <c r="M147" s="486"/>
      <c r="N147" s="486"/>
      <c r="O147" s="487"/>
      <c r="P147" s="109"/>
    </row>
    <row r="148" spans="2:33" ht="42.6" customHeight="1">
      <c r="B148" s="488"/>
      <c r="C148" s="489"/>
      <c r="D148" s="489"/>
      <c r="E148" s="489"/>
      <c r="F148" s="489"/>
      <c r="G148" s="489"/>
      <c r="H148" s="489"/>
      <c r="I148" s="489"/>
      <c r="J148" s="489"/>
      <c r="K148" s="489"/>
      <c r="L148" s="489"/>
      <c r="M148" s="489"/>
      <c r="N148" s="489"/>
      <c r="O148" s="490"/>
      <c r="P148" s="109"/>
    </row>
    <row r="149" spans="2:33" ht="18" customHeight="1">
      <c r="B149" s="112"/>
      <c r="C149" s="113"/>
      <c r="D149" s="113"/>
      <c r="E149" s="113"/>
      <c r="F149" s="113"/>
      <c r="G149" s="113"/>
      <c r="H149" s="113"/>
      <c r="I149" s="113"/>
      <c r="J149" s="113"/>
      <c r="K149" s="113"/>
      <c r="L149" s="113"/>
      <c r="M149" s="113"/>
      <c r="N149" s="113"/>
      <c r="O149" s="113"/>
      <c r="P149" s="87"/>
    </row>
    <row r="150" spans="2:33" s="9" customFormat="1" ht="34.15" customHeight="1">
      <c r="B150" s="114" t="s">
        <v>134</v>
      </c>
      <c r="C150" s="115"/>
      <c r="D150" s="115"/>
      <c r="E150" s="115"/>
      <c r="F150" s="116"/>
      <c r="G150" s="116"/>
      <c r="H150" s="116"/>
      <c r="I150" s="116"/>
      <c r="J150" s="116"/>
      <c r="K150" s="116"/>
      <c r="L150" s="116"/>
      <c r="M150" s="116"/>
      <c r="N150" s="116"/>
      <c r="O150" s="116"/>
      <c r="P150" s="109"/>
      <c r="Q150" s="8"/>
    </row>
    <row r="151" spans="2:33" s="9" customFormat="1" ht="43.15" customHeight="1">
      <c r="B151" s="491" t="s">
        <v>135</v>
      </c>
      <c r="C151" s="492"/>
      <c r="D151" s="492"/>
      <c r="E151" s="492"/>
      <c r="F151" s="492"/>
      <c r="G151" s="492"/>
      <c r="H151" s="492"/>
      <c r="I151" s="492"/>
      <c r="J151" s="492"/>
      <c r="K151" s="492"/>
      <c r="L151" s="492"/>
      <c r="M151" s="492"/>
      <c r="N151" s="492"/>
      <c r="O151" s="493"/>
      <c r="P151" s="109"/>
      <c r="Q151" s="8"/>
    </row>
    <row r="152" spans="2:33" s="9" customFormat="1" ht="43.15" customHeight="1">
      <c r="B152" s="494"/>
      <c r="C152" s="495"/>
      <c r="D152" s="495"/>
      <c r="E152" s="495"/>
      <c r="F152" s="495"/>
      <c r="G152" s="495"/>
      <c r="H152" s="495"/>
      <c r="I152" s="495"/>
      <c r="J152" s="495"/>
      <c r="K152" s="495"/>
      <c r="L152" s="495"/>
      <c r="M152" s="495"/>
      <c r="N152" s="495"/>
      <c r="O152" s="496"/>
      <c r="P152" s="109"/>
      <c r="Q152" s="8"/>
    </row>
    <row r="153" spans="2:33" s="9" customFormat="1" ht="43.15" customHeight="1">
      <c r="B153" s="494"/>
      <c r="C153" s="495"/>
      <c r="D153" s="495"/>
      <c r="E153" s="495"/>
      <c r="F153" s="495"/>
      <c r="G153" s="495"/>
      <c r="H153" s="495"/>
      <c r="I153" s="495"/>
      <c r="J153" s="495"/>
      <c r="K153" s="495"/>
      <c r="L153" s="495"/>
      <c r="M153" s="495"/>
      <c r="N153" s="495"/>
      <c r="O153" s="496"/>
      <c r="P153" s="109"/>
      <c r="Q153" s="8"/>
    </row>
    <row r="154" spans="2:33" s="9" customFormat="1" ht="43.15" customHeight="1">
      <c r="B154" s="494"/>
      <c r="C154" s="495"/>
      <c r="D154" s="495"/>
      <c r="E154" s="495"/>
      <c r="F154" s="495"/>
      <c r="G154" s="495"/>
      <c r="H154" s="495"/>
      <c r="I154" s="495"/>
      <c r="J154" s="495"/>
      <c r="K154" s="495"/>
      <c r="L154" s="495"/>
      <c r="M154" s="495"/>
      <c r="N154" s="495"/>
      <c r="O154" s="496"/>
      <c r="P154" s="109"/>
      <c r="Q154" s="8"/>
    </row>
    <row r="155" spans="2:33" s="9" customFormat="1" ht="43.15" customHeight="1">
      <c r="B155" s="497"/>
      <c r="C155" s="498"/>
      <c r="D155" s="498"/>
      <c r="E155" s="498"/>
      <c r="F155" s="498"/>
      <c r="G155" s="498"/>
      <c r="H155" s="498"/>
      <c r="I155" s="498"/>
      <c r="J155" s="498"/>
      <c r="K155" s="498"/>
      <c r="L155" s="498"/>
      <c r="M155" s="498"/>
      <c r="N155" s="498"/>
      <c r="O155" s="499"/>
      <c r="P155" s="109"/>
      <c r="Q155" s="8"/>
    </row>
    <row r="156" spans="2:33" ht="30" customHeight="1">
      <c r="B156" s="117" t="s">
        <v>136</v>
      </c>
      <c r="C156" s="118"/>
      <c r="D156" s="118"/>
      <c r="E156" s="118"/>
      <c r="F156" s="119"/>
      <c r="G156" s="119"/>
      <c r="H156" s="119"/>
      <c r="I156" s="119"/>
      <c r="J156" s="119"/>
      <c r="K156" s="119"/>
      <c r="L156" s="119"/>
      <c r="M156" s="119"/>
      <c r="N156" s="119"/>
      <c r="O156" s="119"/>
      <c r="P156" s="120"/>
      <c r="Q156" s="121"/>
    </row>
    <row r="157" spans="2:33" ht="16.899999999999999" customHeight="1">
      <c r="B157" s="460" t="s">
        <v>137</v>
      </c>
      <c r="C157" s="460"/>
      <c r="D157" s="460"/>
      <c r="E157" s="460"/>
      <c r="F157" s="460"/>
      <c r="G157" s="460"/>
      <c r="H157" s="460"/>
      <c r="I157" s="460"/>
      <c r="J157" s="460"/>
      <c r="K157" s="460"/>
      <c r="L157" s="460"/>
      <c r="M157" s="460"/>
      <c r="N157" s="460"/>
      <c r="O157" s="460"/>
      <c r="P157" s="122"/>
      <c r="Q157" s="461"/>
      <c r="R157" s="462"/>
    </row>
    <row r="158" spans="2:33" ht="16.899999999999999" customHeight="1">
      <c r="B158" s="460"/>
      <c r="C158" s="460"/>
      <c r="D158" s="460"/>
      <c r="E158" s="460"/>
      <c r="F158" s="460"/>
      <c r="G158" s="460"/>
      <c r="H158" s="460"/>
      <c r="I158" s="460"/>
      <c r="J158" s="460"/>
      <c r="K158" s="460"/>
      <c r="L158" s="460"/>
      <c r="M158" s="460"/>
      <c r="N158" s="460"/>
      <c r="O158" s="460"/>
      <c r="P158" s="122"/>
      <c r="Q158" s="123"/>
      <c r="R158" s="124"/>
    </row>
    <row r="159" spans="2:33" ht="17.45" customHeight="1">
      <c r="B159" s="460"/>
      <c r="C159" s="460"/>
      <c r="D159" s="460"/>
      <c r="E159" s="460"/>
      <c r="F159" s="460"/>
      <c r="G159" s="460"/>
      <c r="H159" s="460"/>
      <c r="I159" s="460"/>
      <c r="J159" s="460"/>
      <c r="K159" s="460"/>
      <c r="L159" s="460"/>
      <c r="M159" s="460"/>
      <c r="N159" s="460"/>
      <c r="O159" s="460"/>
      <c r="P159" s="125"/>
      <c r="Q159" s="463"/>
      <c r="R159" s="464"/>
      <c r="S159" s="465"/>
      <c r="T159" s="465"/>
      <c r="U159" s="465"/>
      <c r="V159" s="465"/>
      <c r="W159" s="465"/>
      <c r="X159" s="465"/>
      <c r="Y159" s="465"/>
      <c r="Z159" s="465"/>
      <c r="AA159" s="465"/>
      <c r="AB159" s="465"/>
      <c r="AC159" s="465"/>
      <c r="AD159" s="465"/>
      <c r="AE159" s="465"/>
      <c r="AF159" s="465"/>
      <c r="AG159" s="465"/>
    </row>
    <row r="160" spans="2:33" ht="17.45" customHeight="1">
      <c r="B160" s="460"/>
      <c r="C160" s="460"/>
      <c r="D160" s="460"/>
      <c r="E160" s="460"/>
      <c r="F160" s="460"/>
      <c r="G160" s="460"/>
      <c r="H160" s="460"/>
      <c r="I160" s="460"/>
      <c r="J160" s="460"/>
      <c r="K160" s="460"/>
      <c r="L160" s="460"/>
      <c r="M160" s="460"/>
      <c r="N160" s="460"/>
      <c r="O160" s="460"/>
      <c r="P160" s="125"/>
      <c r="S160" s="465"/>
      <c r="T160" s="465"/>
      <c r="U160" s="465"/>
      <c r="V160" s="465"/>
      <c r="W160" s="465"/>
      <c r="X160" s="465"/>
      <c r="Y160" s="465"/>
      <c r="Z160" s="465"/>
      <c r="AA160" s="465"/>
      <c r="AB160" s="465"/>
      <c r="AC160" s="465"/>
      <c r="AD160" s="465"/>
      <c r="AE160" s="465"/>
      <c r="AF160" s="465"/>
      <c r="AG160" s="465"/>
    </row>
    <row r="161" spans="2:33" ht="30" customHeight="1">
      <c r="B161" s="114" t="s">
        <v>138</v>
      </c>
      <c r="C161" s="87"/>
      <c r="D161" s="126"/>
      <c r="E161" s="87"/>
      <c r="F161" s="87"/>
      <c r="G161" s="87"/>
      <c r="H161" s="87"/>
      <c r="I161" s="87"/>
      <c r="J161" s="87"/>
      <c r="K161" s="87"/>
      <c r="L161" s="87"/>
      <c r="M161" s="87"/>
      <c r="N161" s="87"/>
      <c r="O161" s="101"/>
      <c r="P161" s="101"/>
      <c r="S161" s="466"/>
      <c r="T161" s="466"/>
      <c r="U161" s="466"/>
      <c r="V161" s="466"/>
      <c r="W161" s="466"/>
      <c r="X161" s="466"/>
      <c r="Y161" s="466"/>
      <c r="Z161" s="466"/>
      <c r="AA161" s="466"/>
      <c r="AB161" s="466"/>
      <c r="AC161" s="466"/>
      <c r="AD161" s="466"/>
      <c r="AE161" s="466"/>
      <c r="AF161" s="466"/>
      <c r="AG161" s="466"/>
    </row>
    <row r="162" spans="2:33" ht="4.9000000000000004" customHeight="1">
      <c r="B162" s="103"/>
      <c r="C162" s="104"/>
      <c r="D162" s="104"/>
      <c r="E162" s="104"/>
      <c r="F162" s="87"/>
      <c r="G162" s="87"/>
      <c r="H162" s="87"/>
      <c r="I162" s="87"/>
      <c r="J162" s="87"/>
      <c r="K162" s="87"/>
      <c r="L162" s="87"/>
      <c r="M162" s="87"/>
      <c r="N162" s="87"/>
      <c r="O162" s="87"/>
      <c r="P162" s="87"/>
      <c r="S162" s="466"/>
      <c r="T162" s="466"/>
      <c r="U162" s="466"/>
      <c r="V162" s="466"/>
      <c r="W162" s="466"/>
      <c r="X162" s="466"/>
      <c r="Y162" s="466"/>
      <c r="Z162" s="466"/>
      <c r="AA162" s="466"/>
      <c r="AB162" s="466"/>
      <c r="AC162" s="466"/>
      <c r="AD162" s="466"/>
      <c r="AE162" s="466"/>
      <c r="AF162" s="466"/>
      <c r="AG162" s="466"/>
    </row>
    <row r="163" spans="2:33" ht="54.6" customHeight="1">
      <c r="B163" s="467" t="s">
        <v>139</v>
      </c>
      <c r="C163" s="468"/>
      <c r="D163" s="468"/>
      <c r="E163" s="468"/>
      <c r="F163" s="469" t="s">
        <v>140</v>
      </c>
      <c r="G163" s="470"/>
      <c r="H163" s="470"/>
      <c r="I163" s="470"/>
      <c r="J163" s="470"/>
      <c r="K163" s="470"/>
      <c r="L163" s="470"/>
      <c r="M163" s="470"/>
      <c r="N163" s="470"/>
      <c r="O163" s="471"/>
      <c r="P163" s="109"/>
      <c r="T163" s="25"/>
      <c r="U163" s="25"/>
      <c r="V163" s="472"/>
      <c r="W163" s="472"/>
      <c r="X163" s="472"/>
      <c r="Y163" s="472"/>
    </row>
    <row r="164" spans="2:33" ht="54.6" customHeight="1">
      <c r="B164" s="501" t="s">
        <v>141</v>
      </c>
      <c r="C164" s="502"/>
      <c r="D164" s="502"/>
      <c r="E164" s="502"/>
      <c r="F164" s="516" t="s">
        <v>140</v>
      </c>
      <c r="G164" s="517"/>
      <c r="H164" s="517"/>
      <c r="I164" s="517"/>
      <c r="J164" s="517"/>
      <c r="K164" s="517"/>
      <c r="L164" s="517"/>
      <c r="M164" s="517"/>
      <c r="N164" s="517"/>
      <c r="O164" s="518"/>
      <c r="P164" s="109"/>
      <c r="Q164" s="111"/>
      <c r="T164" s="25"/>
      <c r="U164" s="25"/>
      <c r="V164" s="25"/>
      <c r="W164" s="25"/>
      <c r="X164" s="25"/>
      <c r="Y164" s="25"/>
    </row>
    <row r="165" spans="2:33" ht="54.6" customHeight="1">
      <c r="B165" s="519" t="s">
        <v>142</v>
      </c>
      <c r="C165" s="520"/>
      <c r="D165" s="520"/>
      <c r="E165" s="520"/>
      <c r="F165" s="521" t="s">
        <v>143</v>
      </c>
      <c r="G165" s="522"/>
      <c r="H165" s="522"/>
      <c r="I165" s="522"/>
      <c r="J165" s="522"/>
      <c r="K165" s="522"/>
      <c r="L165" s="522"/>
      <c r="M165" s="522"/>
      <c r="N165" s="522"/>
      <c r="O165" s="523"/>
      <c r="P165" s="109"/>
      <c r="T165" s="25"/>
      <c r="U165" s="25"/>
      <c r="V165" s="25"/>
      <c r="W165" s="25"/>
      <c r="X165" s="25"/>
      <c r="Y165" s="25"/>
    </row>
    <row r="166" spans="2:33" ht="54.6" customHeight="1">
      <c r="B166" s="501" t="s">
        <v>144</v>
      </c>
      <c r="C166" s="502"/>
      <c r="D166" s="502"/>
      <c r="E166" s="502"/>
      <c r="F166" s="521" t="s">
        <v>145</v>
      </c>
      <c r="G166" s="522"/>
      <c r="H166" s="522"/>
      <c r="I166" s="522"/>
      <c r="J166" s="522"/>
      <c r="K166" s="522"/>
      <c r="L166" s="522"/>
      <c r="M166" s="522"/>
      <c r="N166" s="522"/>
      <c r="O166" s="523"/>
      <c r="P166" s="109"/>
      <c r="T166" s="25"/>
      <c r="U166" s="472"/>
      <c r="V166" s="500"/>
      <c r="W166" s="500"/>
      <c r="X166" s="500"/>
      <c r="Y166" s="25"/>
    </row>
    <row r="167" spans="2:33" ht="54.6" customHeight="1">
      <c r="B167" s="501" t="s">
        <v>146</v>
      </c>
      <c r="C167" s="502"/>
      <c r="D167" s="502"/>
      <c r="E167" s="502"/>
      <c r="F167" s="503" t="s">
        <v>147</v>
      </c>
      <c r="G167" s="504"/>
      <c r="H167" s="504"/>
      <c r="I167" s="504"/>
      <c r="J167" s="504"/>
      <c r="K167" s="504"/>
      <c r="L167" s="504"/>
      <c r="M167" s="504"/>
      <c r="N167" s="504"/>
      <c r="O167" s="505"/>
      <c r="P167" s="109"/>
      <c r="T167" s="25"/>
      <c r="U167" s="25"/>
      <c r="V167" s="25"/>
      <c r="W167" s="25"/>
      <c r="X167" s="25"/>
      <c r="Y167" s="25"/>
    </row>
    <row r="168" spans="2:33" ht="54.6" customHeight="1">
      <c r="B168" s="506" t="s">
        <v>148</v>
      </c>
      <c r="C168" s="507"/>
      <c r="D168" s="507"/>
      <c r="E168" s="507"/>
      <c r="F168" s="508" t="s">
        <v>140</v>
      </c>
      <c r="G168" s="509"/>
      <c r="H168" s="509"/>
      <c r="I168" s="509"/>
      <c r="J168" s="509"/>
      <c r="K168" s="509"/>
      <c r="L168" s="509"/>
      <c r="M168" s="509"/>
      <c r="N168" s="509"/>
      <c r="O168" s="510"/>
      <c r="P168" s="109"/>
    </row>
    <row r="169" spans="2:33" ht="19.149999999999999" customHeight="1">
      <c r="B169" s="127"/>
      <c r="C169" s="127"/>
      <c r="D169" s="127"/>
      <c r="E169" s="127"/>
      <c r="F169" s="127"/>
      <c r="G169" s="127"/>
      <c r="H169" s="127"/>
      <c r="I169" s="127"/>
      <c r="J169" s="127"/>
      <c r="K169" s="127"/>
      <c r="L169" s="127"/>
      <c r="M169" s="127"/>
      <c r="N169" s="127"/>
      <c r="O169" s="128"/>
      <c r="P169" s="101"/>
    </row>
    <row r="170" spans="2:33" ht="30" customHeight="1">
      <c r="B170" s="114" t="s">
        <v>149</v>
      </c>
      <c r="C170" s="87"/>
      <c r="D170" s="126"/>
      <c r="E170" s="87"/>
      <c r="F170" s="87"/>
      <c r="G170" s="87"/>
      <c r="H170" s="87"/>
      <c r="I170" s="87"/>
      <c r="J170" s="87"/>
      <c r="K170" s="87"/>
      <c r="L170" s="87"/>
      <c r="M170" s="87"/>
      <c r="N170" s="87"/>
      <c r="O170" s="101"/>
      <c r="P170" s="101"/>
    </row>
    <row r="171" spans="2:33" ht="4.9000000000000004" customHeight="1">
      <c r="B171" s="83"/>
      <c r="C171" s="114"/>
      <c r="D171" s="126"/>
      <c r="E171" s="87"/>
      <c r="F171" s="87"/>
      <c r="G171" s="87"/>
      <c r="H171" s="87"/>
      <c r="I171" s="87"/>
      <c r="J171" s="87"/>
      <c r="K171" s="87"/>
      <c r="L171" s="87"/>
      <c r="M171" s="87"/>
      <c r="N171" s="87"/>
      <c r="O171" s="101"/>
      <c r="P171" s="101"/>
    </row>
    <row r="172" spans="2:33" ht="54.6" customHeight="1">
      <c r="B172" s="511" t="s">
        <v>150</v>
      </c>
      <c r="C172" s="512"/>
      <c r="D172" s="512"/>
      <c r="E172" s="512"/>
      <c r="F172" s="513" t="s">
        <v>151</v>
      </c>
      <c r="G172" s="514"/>
      <c r="H172" s="514"/>
      <c r="I172" s="514"/>
      <c r="J172" s="514"/>
      <c r="K172" s="514"/>
      <c r="L172" s="514"/>
      <c r="M172" s="514"/>
      <c r="N172" s="514"/>
      <c r="O172" s="515"/>
      <c r="P172" s="109"/>
    </row>
    <row r="173" spans="2:33" ht="54.6" customHeight="1">
      <c r="B173" s="501" t="s">
        <v>152</v>
      </c>
      <c r="C173" s="502"/>
      <c r="D173" s="502"/>
      <c r="E173" s="502"/>
      <c r="F173" s="521" t="s">
        <v>153</v>
      </c>
      <c r="G173" s="522"/>
      <c r="H173" s="522"/>
      <c r="I173" s="522"/>
      <c r="J173" s="522"/>
      <c r="K173" s="522"/>
      <c r="L173" s="522"/>
      <c r="M173" s="522"/>
      <c r="N173" s="522"/>
      <c r="O173" s="523"/>
      <c r="P173" s="109"/>
      <c r="Q173" s="111"/>
    </row>
    <row r="174" spans="2:33" ht="54.6" customHeight="1">
      <c r="B174" s="531" t="s">
        <v>154</v>
      </c>
      <c r="C174" s="531"/>
      <c r="D174" s="531"/>
      <c r="E174" s="531"/>
      <c r="F174" s="521" t="s">
        <v>155</v>
      </c>
      <c r="G174" s="522"/>
      <c r="H174" s="522"/>
      <c r="I174" s="522"/>
      <c r="J174" s="522"/>
      <c r="K174" s="522"/>
      <c r="L174" s="522"/>
      <c r="M174" s="522"/>
      <c r="N174" s="522"/>
      <c r="O174" s="523"/>
      <c r="P174" s="109"/>
    </row>
    <row r="175" spans="2:33" ht="54.6" customHeight="1">
      <c r="B175" s="501" t="s">
        <v>156</v>
      </c>
      <c r="C175" s="502"/>
      <c r="D175" s="502"/>
      <c r="E175" s="502"/>
      <c r="F175" s="516" t="s">
        <v>140</v>
      </c>
      <c r="G175" s="517"/>
      <c r="H175" s="517"/>
      <c r="I175" s="517"/>
      <c r="J175" s="517"/>
      <c r="K175" s="517"/>
      <c r="L175" s="517"/>
      <c r="M175" s="517"/>
      <c r="N175" s="517"/>
      <c r="O175" s="518"/>
      <c r="P175" s="109"/>
    </row>
    <row r="176" spans="2:33" ht="54.6" customHeight="1">
      <c r="B176" s="506" t="s">
        <v>148</v>
      </c>
      <c r="C176" s="507"/>
      <c r="D176" s="507"/>
      <c r="E176" s="507"/>
      <c r="F176" s="524" t="s">
        <v>157</v>
      </c>
      <c r="G176" s="525"/>
      <c r="H176" s="525"/>
      <c r="I176" s="525"/>
      <c r="J176" s="525"/>
      <c r="K176" s="525"/>
      <c r="L176" s="525"/>
      <c r="M176" s="525"/>
      <c r="N176" s="525"/>
      <c r="O176" s="526"/>
      <c r="P176" s="109"/>
    </row>
    <row r="177" spans="2:17" ht="10.15" customHeight="1">
      <c r="B177" s="87"/>
      <c r="C177" s="87"/>
      <c r="D177" s="87"/>
      <c r="E177" s="87"/>
      <c r="F177" s="87"/>
      <c r="G177" s="87"/>
      <c r="H177" s="87"/>
      <c r="I177" s="87"/>
      <c r="J177" s="87"/>
      <c r="K177" s="87"/>
      <c r="L177" s="87"/>
      <c r="M177" s="87"/>
      <c r="N177" s="87"/>
      <c r="O177" s="101"/>
      <c r="P177" s="101"/>
    </row>
    <row r="178" spans="2:17" ht="19.149999999999999" customHeight="1">
      <c r="B178" s="87"/>
      <c r="C178" s="87"/>
      <c r="D178" s="87"/>
      <c r="E178" s="87"/>
      <c r="F178" s="87"/>
      <c r="G178" s="87"/>
      <c r="H178" s="87"/>
      <c r="I178" s="87"/>
      <c r="J178" s="87"/>
      <c r="K178" s="87"/>
      <c r="L178" s="87"/>
      <c r="M178" s="87"/>
      <c r="N178" s="87"/>
      <c r="O178" s="101"/>
      <c r="P178" s="101"/>
      <c r="Q178" s="1"/>
    </row>
    <row r="179" spans="2:17" ht="30" customHeight="1">
      <c r="B179" s="129" t="s">
        <v>158</v>
      </c>
      <c r="C179" s="130"/>
      <c r="D179" s="131"/>
      <c r="E179" s="132"/>
      <c r="F179" s="132"/>
      <c r="G179" s="132"/>
      <c r="H179" s="87"/>
      <c r="I179" s="87"/>
      <c r="J179" s="87"/>
      <c r="K179" s="87"/>
      <c r="L179" s="87"/>
      <c r="M179" s="87"/>
      <c r="N179" s="87"/>
      <c r="O179" s="101"/>
      <c r="P179" s="101"/>
      <c r="Q179" s="1"/>
    </row>
    <row r="180" spans="2:17" ht="4.9000000000000004" customHeight="1">
      <c r="B180" s="83"/>
      <c r="C180" s="114"/>
      <c r="D180" s="126"/>
      <c r="E180" s="87"/>
      <c r="F180" s="87"/>
      <c r="G180" s="87"/>
      <c r="H180" s="87"/>
      <c r="I180" s="87"/>
      <c r="J180" s="87"/>
      <c r="K180" s="87"/>
      <c r="L180" s="87"/>
      <c r="M180" s="87"/>
      <c r="N180" s="87"/>
      <c r="O180" s="101"/>
      <c r="P180" s="101"/>
      <c r="Q180" s="1"/>
    </row>
    <row r="181" spans="2:17" ht="120" customHeight="1">
      <c r="B181" s="527" t="s">
        <v>159</v>
      </c>
      <c r="C181" s="527"/>
      <c r="D181" s="527"/>
      <c r="E181" s="527"/>
      <c r="F181" s="528" t="s">
        <v>160</v>
      </c>
      <c r="G181" s="529"/>
      <c r="H181" s="529"/>
      <c r="I181" s="529"/>
      <c r="J181" s="529"/>
      <c r="K181" s="529"/>
      <c r="L181" s="529"/>
      <c r="M181" s="529"/>
      <c r="N181" s="529"/>
      <c r="O181" s="530"/>
      <c r="P181" s="133"/>
      <c r="Q181" s="1"/>
    </row>
  </sheetData>
  <mergeCells count="122">
    <mergeCell ref="B176:E176"/>
    <mergeCell ref="F176:O176"/>
    <mergeCell ref="B181:E181"/>
    <mergeCell ref="F181:O181"/>
    <mergeCell ref="B173:E173"/>
    <mergeCell ref="F173:O173"/>
    <mergeCell ref="B174:E174"/>
    <mergeCell ref="F174:O174"/>
    <mergeCell ref="B175:E175"/>
    <mergeCell ref="F175:O175"/>
    <mergeCell ref="U166:X166"/>
    <mergeCell ref="B167:E167"/>
    <mergeCell ref="F167:O167"/>
    <mergeCell ref="B168:E168"/>
    <mergeCell ref="F168:O168"/>
    <mergeCell ref="B172:E172"/>
    <mergeCell ref="F172:O172"/>
    <mergeCell ref="B164:E164"/>
    <mergeCell ref="F164:O164"/>
    <mergeCell ref="B165:E165"/>
    <mergeCell ref="F165:O165"/>
    <mergeCell ref="B166:E166"/>
    <mergeCell ref="F166:O166"/>
    <mergeCell ref="B157:O160"/>
    <mergeCell ref="Q157:R157"/>
    <mergeCell ref="Q159:R159"/>
    <mergeCell ref="S159:AG160"/>
    <mergeCell ref="S161:AG162"/>
    <mergeCell ref="B163:E163"/>
    <mergeCell ref="F163:O163"/>
    <mergeCell ref="V163:Y163"/>
    <mergeCell ref="B134:O139"/>
    <mergeCell ref="B141:P141"/>
    <mergeCell ref="B142:D142"/>
    <mergeCell ref="E142:O142"/>
    <mergeCell ref="B144:O148"/>
    <mergeCell ref="B151:O155"/>
    <mergeCell ref="Q120:R122"/>
    <mergeCell ref="B125:O125"/>
    <mergeCell ref="C128:H128"/>
    <mergeCell ref="B130:P130"/>
    <mergeCell ref="B131:P131"/>
    <mergeCell ref="B132:D132"/>
    <mergeCell ref="E132:O132"/>
    <mergeCell ref="C101:D101"/>
    <mergeCell ref="B102:O104"/>
    <mergeCell ref="Q106:R111"/>
    <mergeCell ref="C113:D113"/>
    <mergeCell ref="B114:O115"/>
    <mergeCell ref="Q114:R115"/>
    <mergeCell ref="B83:O84"/>
    <mergeCell ref="Q83:R84"/>
    <mergeCell ref="Q86:R90"/>
    <mergeCell ref="C91:D91"/>
    <mergeCell ref="B92:O93"/>
    <mergeCell ref="Q92:R93"/>
    <mergeCell ref="C71:O71"/>
    <mergeCell ref="B72:O74"/>
    <mergeCell ref="B75:O75"/>
    <mergeCell ref="B78:O78"/>
    <mergeCell ref="B79:O79"/>
    <mergeCell ref="C82:D82"/>
    <mergeCell ref="C34:C35"/>
    <mergeCell ref="F35:G35"/>
    <mergeCell ref="L38:N38"/>
    <mergeCell ref="C44:C45"/>
    <mergeCell ref="F45:G45"/>
    <mergeCell ref="B49:O50"/>
    <mergeCell ref="C32:C33"/>
    <mergeCell ref="D32:N32"/>
    <mergeCell ref="D33:E33"/>
    <mergeCell ref="H33:I33"/>
    <mergeCell ref="J33:K33"/>
    <mergeCell ref="L33:N33"/>
    <mergeCell ref="E26:H26"/>
    <mergeCell ref="I26:O26"/>
    <mergeCell ref="B27:D27"/>
    <mergeCell ref="E27:O27"/>
    <mergeCell ref="B28:D28"/>
    <mergeCell ref="E28:H28"/>
    <mergeCell ref="I28:O28"/>
    <mergeCell ref="B24:D24"/>
    <mergeCell ref="E24:F24"/>
    <mergeCell ref="G24:H24"/>
    <mergeCell ref="I24:K24"/>
    <mergeCell ref="L24:N24"/>
    <mergeCell ref="E25:H25"/>
    <mergeCell ref="I25:O25"/>
    <mergeCell ref="B21:D21"/>
    <mergeCell ref="E21:O21"/>
    <mergeCell ref="B22:D23"/>
    <mergeCell ref="E22:F22"/>
    <mergeCell ref="G22:H22"/>
    <mergeCell ref="I22:K23"/>
    <mergeCell ref="L22:N23"/>
    <mergeCell ref="O22:O23"/>
    <mergeCell ref="E23:F23"/>
    <mergeCell ref="G23:H23"/>
    <mergeCell ref="C2:F2"/>
    <mergeCell ref="N2:O2"/>
    <mergeCell ref="B3:O3"/>
    <mergeCell ref="B5:D5"/>
    <mergeCell ref="E5:I5"/>
    <mergeCell ref="B7:D7"/>
    <mergeCell ref="E7:I7"/>
    <mergeCell ref="R16:T17"/>
    <mergeCell ref="U16:X17"/>
    <mergeCell ref="B17:D18"/>
    <mergeCell ref="E17:H18"/>
    <mergeCell ref="I17:K17"/>
    <mergeCell ref="L17:N17"/>
    <mergeCell ref="I18:K18"/>
    <mergeCell ref="L18:N18"/>
    <mergeCell ref="B9:D9"/>
    <mergeCell ref="B11:D11"/>
    <mergeCell ref="H11:I11"/>
    <mergeCell ref="L11:M11"/>
    <mergeCell ref="C14:D14"/>
    <mergeCell ref="B16:D16"/>
    <mergeCell ref="E16:H16"/>
    <mergeCell ref="I16:K16"/>
    <mergeCell ref="L16:N16"/>
  </mergeCells>
  <phoneticPr fontId="2"/>
  <pageMargins left="0.70866141732283472" right="0.70866141732283472" top="0.74803149606299213" bottom="0.74803149606299213" header="0.31496062992125984" footer="0.31496062992125984"/>
  <pageSetup paperSize="9" scale="51" orientation="portrait" r:id="rId1"/>
  <headerFooter>
    <oddFooter>&amp;C－　&amp;P　－</oddFooter>
  </headerFooter>
  <rowBreaks count="3" manualBreakCount="3">
    <brk id="47" max="15" man="1"/>
    <brk id="80" max="15" man="1"/>
    <brk id="112" max="15" man="1"/>
  </rowBreaks>
  <colBreaks count="1" manualBreakCount="1">
    <brk id="16" max="180"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X01Y60_30_CB2">
              <controlPr defaultSize="0" autoFill="0" autoLine="0" autoPict="0" altText="">
                <anchor moveWithCells="1">
                  <from>
                    <xdr:col>4</xdr:col>
                    <xdr:colOff>38100</xdr:colOff>
                    <xdr:row>20</xdr:row>
                    <xdr:rowOff>95250</xdr:rowOff>
                  </from>
                  <to>
                    <xdr:col>5</xdr:col>
                    <xdr:colOff>333375</xdr:colOff>
                    <xdr:row>21</xdr:row>
                    <xdr:rowOff>0</xdr:rowOff>
                  </to>
                </anchor>
              </controlPr>
            </control>
          </mc:Choice>
        </mc:AlternateContent>
        <mc:AlternateContent xmlns:mc="http://schemas.openxmlformats.org/markup-compatibility/2006">
          <mc:Choice Requires="x14">
            <control shapeId="1026" r:id="rId5" name="X01Y60_30_CB2">
              <controlPr defaultSize="0" autoFill="0" autoLine="0" autoPict="0" altText="">
                <anchor moveWithCells="1">
                  <from>
                    <xdr:col>5</xdr:col>
                    <xdr:colOff>257175</xdr:colOff>
                    <xdr:row>20</xdr:row>
                    <xdr:rowOff>95250</xdr:rowOff>
                  </from>
                  <to>
                    <xdr:col>6</xdr:col>
                    <xdr:colOff>561975</xdr:colOff>
                    <xdr:row>21</xdr:row>
                    <xdr:rowOff>0</xdr:rowOff>
                  </to>
                </anchor>
              </controlPr>
            </control>
          </mc:Choice>
        </mc:AlternateContent>
        <mc:AlternateContent xmlns:mc="http://schemas.openxmlformats.org/markup-compatibility/2006">
          <mc:Choice Requires="x14">
            <control shapeId="1027" r:id="rId6" name="X01Y60_30_CB2">
              <controlPr defaultSize="0" autoFill="0" autoLine="0" autoPict="0" altText="">
                <anchor moveWithCells="1">
                  <from>
                    <xdr:col>6</xdr:col>
                    <xdr:colOff>304800</xdr:colOff>
                    <xdr:row>20</xdr:row>
                    <xdr:rowOff>95250</xdr:rowOff>
                  </from>
                  <to>
                    <xdr:col>7</xdr:col>
                    <xdr:colOff>609600</xdr:colOff>
                    <xdr:row>21</xdr:row>
                    <xdr:rowOff>0</xdr:rowOff>
                  </to>
                </anchor>
              </controlPr>
            </control>
          </mc:Choice>
        </mc:AlternateContent>
        <mc:AlternateContent xmlns:mc="http://schemas.openxmlformats.org/markup-compatibility/2006">
          <mc:Choice Requires="x14">
            <control shapeId="1028" r:id="rId7" name="X01Y60_30_CB2">
              <controlPr defaultSize="0" autoFill="0" autoLine="0" autoPict="0" altText="">
                <anchor moveWithCells="1">
                  <from>
                    <xdr:col>7</xdr:col>
                    <xdr:colOff>542925</xdr:colOff>
                    <xdr:row>20</xdr:row>
                    <xdr:rowOff>95250</xdr:rowOff>
                  </from>
                  <to>
                    <xdr:col>9</xdr:col>
                    <xdr:colOff>28575</xdr:colOff>
                    <xdr:row>21</xdr:row>
                    <xdr:rowOff>0</xdr:rowOff>
                  </to>
                </anchor>
              </controlPr>
            </control>
          </mc:Choice>
        </mc:AlternateContent>
        <mc:AlternateContent xmlns:mc="http://schemas.openxmlformats.org/markup-compatibility/2006">
          <mc:Choice Requires="x14">
            <control shapeId="1029" r:id="rId8" name="X01Y60_30_CB2">
              <controlPr defaultSize="0" autoFill="0" autoLine="0" autoPict="0" altText="">
                <anchor moveWithCells="1">
                  <from>
                    <xdr:col>8</xdr:col>
                    <xdr:colOff>800100</xdr:colOff>
                    <xdr:row>20</xdr:row>
                    <xdr:rowOff>95250</xdr:rowOff>
                  </from>
                  <to>
                    <xdr:col>10</xdr:col>
                    <xdr:colOff>266700</xdr:colOff>
                    <xdr:row>21</xdr:row>
                    <xdr:rowOff>0</xdr:rowOff>
                  </to>
                </anchor>
              </controlPr>
            </control>
          </mc:Choice>
        </mc:AlternateContent>
        <mc:AlternateContent xmlns:mc="http://schemas.openxmlformats.org/markup-compatibility/2006">
          <mc:Choice Requires="x14">
            <control shapeId="1030" r:id="rId9" name="X01Y60_30_CB2">
              <controlPr defaultSize="0" autoFill="0" autoLine="0" autoPict="0" altText="">
                <anchor moveWithCells="1">
                  <from>
                    <xdr:col>10</xdr:col>
                    <xdr:colOff>66675</xdr:colOff>
                    <xdr:row>20</xdr:row>
                    <xdr:rowOff>95250</xdr:rowOff>
                  </from>
                  <to>
                    <xdr:col>11</xdr:col>
                    <xdr:colOff>371475</xdr:colOff>
                    <xdr:row>21</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Z85"/>
  <sheetViews>
    <sheetView tabSelected="1" workbookViewId="0">
      <selection activeCell="AT37" sqref="AT37"/>
    </sheetView>
  </sheetViews>
  <sheetFormatPr defaultColWidth="2.625" defaultRowHeight="18.75"/>
  <cols>
    <col min="1" max="1" width="2.625" style="136" customWidth="1"/>
    <col min="2" max="62" width="3.75" style="136" customWidth="1"/>
    <col min="63" max="63" width="2.625" style="136"/>
    <col min="64" max="78" width="3.125" style="136" customWidth="1"/>
    <col min="79" max="79" width="4.5" style="136" bestFit="1" customWidth="1"/>
    <col min="80" max="80" width="2.625" style="136"/>
    <col min="81" max="82" width="4.5" style="136" bestFit="1" customWidth="1"/>
    <col min="83" max="16384" width="2.625" style="136"/>
  </cols>
  <sheetData>
    <row r="1" spans="1:78" ht="17.25" customHeight="1">
      <c r="A1" s="134"/>
      <c r="B1" s="135"/>
      <c r="C1" s="135"/>
      <c r="D1" s="135"/>
      <c r="E1" s="135"/>
      <c r="F1" s="135"/>
      <c r="G1" s="135"/>
      <c r="H1" s="135"/>
      <c r="I1" s="135"/>
      <c r="J1" s="135"/>
      <c r="K1" s="135"/>
      <c r="L1" s="135"/>
      <c r="M1" s="135"/>
      <c r="N1" s="135"/>
      <c r="O1" s="135"/>
      <c r="P1" s="135"/>
      <c r="Q1" s="135"/>
      <c r="R1" s="135"/>
      <c r="S1" s="135"/>
      <c r="T1" s="135"/>
      <c r="U1" s="135"/>
      <c r="V1" s="135"/>
      <c r="W1" s="135"/>
      <c r="X1" s="135"/>
      <c r="Y1" s="135"/>
      <c r="Z1" s="135"/>
      <c r="AA1" s="135"/>
      <c r="AB1" s="135"/>
      <c r="AC1" s="135"/>
      <c r="AD1" s="135"/>
      <c r="AE1" s="135"/>
      <c r="AF1" s="135"/>
      <c r="AG1" s="135"/>
      <c r="AH1" s="135"/>
      <c r="AI1" s="135"/>
      <c r="AJ1" s="135"/>
      <c r="AK1" s="135"/>
      <c r="AL1" s="135"/>
      <c r="AM1" s="135"/>
      <c r="AN1" s="135"/>
      <c r="AO1" s="135"/>
      <c r="AP1" s="135"/>
      <c r="AQ1" s="135"/>
      <c r="AR1" s="135"/>
      <c r="AS1" s="135"/>
      <c r="AT1" s="135"/>
      <c r="AU1" s="135"/>
      <c r="AV1" s="135"/>
      <c r="AW1" s="135"/>
      <c r="AX1" s="135"/>
      <c r="AY1" s="135"/>
      <c r="AZ1" s="135"/>
      <c r="BA1" s="135"/>
      <c r="BB1" s="135"/>
      <c r="BC1" s="135"/>
      <c r="BD1" s="135"/>
      <c r="BE1" s="135"/>
      <c r="BF1" s="135"/>
      <c r="BG1" s="135"/>
      <c r="BH1" s="135"/>
      <c r="BI1" s="135"/>
      <c r="BJ1" s="135"/>
      <c r="BK1" s="135"/>
      <c r="BL1" s="135"/>
      <c r="BM1" s="135"/>
      <c r="BN1" s="135"/>
      <c r="BO1" s="135"/>
      <c r="BP1" s="135"/>
      <c r="BQ1" s="135"/>
      <c r="BR1" s="135"/>
      <c r="BS1" s="135"/>
      <c r="BT1" s="135"/>
      <c r="BU1" s="135"/>
      <c r="BV1" s="135"/>
      <c r="BW1" s="135"/>
      <c r="BX1" s="135"/>
      <c r="BY1" s="135"/>
      <c r="BZ1" s="135"/>
    </row>
    <row r="2" spans="1:78" ht="9.75" customHeight="1">
      <c r="A2" s="135"/>
      <c r="B2" s="532" t="s">
        <v>161</v>
      </c>
      <c r="C2" s="532"/>
      <c r="D2" s="532"/>
      <c r="E2" s="532"/>
      <c r="F2" s="532"/>
      <c r="G2" s="532"/>
      <c r="H2" s="532"/>
      <c r="I2" s="532"/>
      <c r="J2" s="532"/>
      <c r="K2" s="532"/>
      <c r="L2" s="532"/>
      <c r="M2" s="532"/>
      <c r="N2" s="532"/>
      <c r="O2" s="532"/>
      <c r="P2" s="532"/>
      <c r="Q2" s="532"/>
      <c r="R2" s="532"/>
      <c r="S2" s="532"/>
      <c r="T2" s="532"/>
      <c r="U2" s="532"/>
      <c r="V2" s="532"/>
      <c r="W2" s="532"/>
      <c r="X2" s="532"/>
      <c r="Y2" s="532"/>
      <c r="Z2" s="532"/>
      <c r="AA2" s="532"/>
      <c r="AB2" s="532"/>
      <c r="AC2" s="532"/>
      <c r="AD2" s="532"/>
      <c r="AE2" s="532"/>
      <c r="AF2" s="532"/>
      <c r="AG2" s="532"/>
      <c r="AH2" s="532"/>
      <c r="AI2" s="532"/>
      <c r="AJ2" s="532"/>
      <c r="AK2" s="532"/>
      <c r="AL2" s="532"/>
      <c r="AM2" s="532"/>
      <c r="AN2" s="532"/>
      <c r="AO2" s="532"/>
      <c r="AP2" s="532"/>
      <c r="AQ2" s="532"/>
      <c r="AR2" s="532"/>
      <c r="AS2" s="532"/>
      <c r="AT2" s="532"/>
      <c r="AU2" s="532"/>
      <c r="AV2" s="532"/>
      <c r="AW2" s="532"/>
      <c r="AX2" s="532"/>
      <c r="AY2" s="532"/>
      <c r="AZ2" s="532"/>
      <c r="BA2" s="532"/>
      <c r="BB2" s="532"/>
      <c r="BC2" s="532"/>
      <c r="BD2" s="532"/>
      <c r="BE2" s="532"/>
      <c r="BF2" s="532"/>
      <c r="BG2" s="532"/>
      <c r="BH2" s="532"/>
      <c r="BI2" s="532"/>
      <c r="BJ2" s="532"/>
      <c r="BK2" s="532"/>
      <c r="BL2" s="532"/>
      <c r="BM2" s="532"/>
      <c r="BN2" s="532"/>
      <c r="BO2" s="532"/>
      <c r="BP2" s="532"/>
      <c r="BQ2" s="532"/>
      <c r="BR2" s="532"/>
      <c r="BS2" s="532"/>
      <c r="BT2" s="532"/>
      <c r="BU2" s="532"/>
      <c r="BV2" s="532"/>
      <c r="BW2" s="532"/>
      <c r="BX2" s="532"/>
      <c r="BY2" s="532"/>
      <c r="BZ2" s="532"/>
    </row>
    <row r="3" spans="1:78" ht="9.75" customHeight="1">
      <c r="A3" s="135"/>
      <c r="B3" s="532"/>
      <c r="C3" s="532"/>
      <c r="D3" s="532"/>
      <c r="E3" s="532"/>
      <c r="F3" s="532"/>
      <c r="G3" s="532"/>
      <c r="H3" s="532"/>
      <c r="I3" s="532"/>
      <c r="J3" s="532"/>
      <c r="K3" s="532"/>
      <c r="L3" s="532"/>
      <c r="M3" s="532"/>
      <c r="N3" s="532"/>
      <c r="O3" s="532"/>
      <c r="P3" s="532"/>
      <c r="Q3" s="532"/>
      <c r="R3" s="532"/>
      <c r="S3" s="532"/>
      <c r="T3" s="532"/>
      <c r="U3" s="532"/>
      <c r="V3" s="532"/>
      <c r="W3" s="532"/>
      <c r="X3" s="532"/>
      <c r="Y3" s="532"/>
      <c r="Z3" s="532"/>
      <c r="AA3" s="532"/>
      <c r="AB3" s="532"/>
      <c r="AC3" s="532"/>
      <c r="AD3" s="532"/>
      <c r="AE3" s="532"/>
      <c r="AF3" s="532"/>
      <c r="AG3" s="532"/>
      <c r="AH3" s="532"/>
      <c r="AI3" s="532"/>
      <c r="AJ3" s="532"/>
      <c r="AK3" s="532"/>
      <c r="AL3" s="532"/>
      <c r="AM3" s="532"/>
      <c r="AN3" s="532"/>
      <c r="AO3" s="532"/>
      <c r="AP3" s="532"/>
      <c r="AQ3" s="532"/>
      <c r="AR3" s="532"/>
      <c r="AS3" s="532"/>
      <c r="AT3" s="532"/>
      <c r="AU3" s="532"/>
      <c r="AV3" s="532"/>
      <c r="AW3" s="532"/>
      <c r="AX3" s="532"/>
      <c r="AY3" s="532"/>
      <c r="AZ3" s="532"/>
      <c r="BA3" s="532"/>
      <c r="BB3" s="532"/>
      <c r="BC3" s="532"/>
      <c r="BD3" s="532"/>
      <c r="BE3" s="532"/>
      <c r="BF3" s="532"/>
      <c r="BG3" s="532"/>
      <c r="BH3" s="532"/>
      <c r="BI3" s="532"/>
      <c r="BJ3" s="532"/>
      <c r="BK3" s="532"/>
      <c r="BL3" s="532"/>
      <c r="BM3" s="532"/>
      <c r="BN3" s="532"/>
      <c r="BO3" s="532"/>
      <c r="BP3" s="532"/>
      <c r="BQ3" s="532"/>
      <c r="BR3" s="532"/>
      <c r="BS3" s="532"/>
      <c r="BT3" s="532"/>
      <c r="BU3" s="532"/>
      <c r="BV3" s="532"/>
      <c r="BW3" s="532"/>
      <c r="BX3" s="532"/>
      <c r="BY3" s="532"/>
      <c r="BZ3" s="532"/>
    </row>
    <row r="4" spans="1:78" ht="9.75" customHeight="1">
      <c r="A4" s="135"/>
      <c r="B4" s="532"/>
      <c r="C4" s="532"/>
      <c r="D4" s="532"/>
      <c r="E4" s="532"/>
      <c r="F4" s="532"/>
      <c r="G4" s="532"/>
      <c r="H4" s="532"/>
      <c r="I4" s="532"/>
      <c r="J4" s="532"/>
      <c r="K4" s="532"/>
      <c r="L4" s="532"/>
      <c r="M4" s="532"/>
      <c r="N4" s="532"/>
      <c r="O4" s="532"/>
      <c r="P4" s="532"/>
      <c r="Q4" s="532"/>
      <c r="R4" s="532"/>
      <c r="S4" s="532"/>
      <c r="T4" s="532"/>
      <c r="U4" s="532"/>
      <c r="V4" s="532"/>
      <c r="W4" s="532"/>
      <c r="X4" s="532"/>
      <c r="Y4" s="532"/>
      <c r="Z4" s="532"/>
      <c r="AA4" s="532"/>
      <c r="AB4" s="532"/>
      <c r="AC4" s="532"/>
      <c r="AD4" s="532"/>
      <c r="AE4" s="532"/>
      <c r="AF4" s="532"/>
      <c r="AG4" s="532"/>
      <c r="AH4" s="532"/>
      <c r="AI4" s="532"/>
      <c r="AJ4" s="532"/>
      <c r="AK4" s="532"/>
      <c r="AL4" s="532"/>
      <c r="AM4" s="532"/>
      <c r="AN4" s="532"/>
      <c r="AO4" s="532"/>
      <c r="AP4" s="532"/>
      <c r="AQ4" s="532"/>
      <c r="AR4" s="532"/>
      <c r="AS4" s="532"/>
      <c r="AT4" s="532"/>
      <c r="AU4" s="532"/>
      <c r="AV4" s="532"/>
      <c r="AW4" s="532"/>
      <c r="AX4" s="532"/>
      <c r="AY4" s="532"/>
      <c r="AZ4" s="532"/>
      <c r="BA4" s="532"/>
      <c r="BB4" s="532"/>
      <c r="BC4" s="532"/>
      <c r="BD4" s="532"/>
      <c r="BE4" s="532"/>
      <c r="BF4" s="532"/>
      <c r="BG4" s="532"/>
      <c r="BH4" s="532"/>
      <c r="BI4" s="532"/>
      <c r="BJ4" s="532"/>
      <c r="BK4" s="532"/>
      <c r="BL4" s="532"/>
      <c r="BM4" s="532"/>
      <c r="BN4" s="532"/>
      <c r="BO4" s="532"/>
      <c r="BP4" s="532"/>
      <c r="BQ4" s="532"/>
      <c r="BR4" s="532"/>
      <c r="BS4" s="532"/>
      <c r="BT4" s="532"/>
      <c r="BU4" s="532"/>
      <c r="BV4" s="532"/>
      <c r="BW4" s="532"/>
      <c r="BX4" s="532"/>
      <c r="BY4" s="532"/>
      <c r="BZ4" s="532"/>
    </row>
    <row r="5" spans="1:78" ht="9.75" customHeight="1">
      <c r="A5" s="135"/>
      <c r="B5" s="137"/>
      <c r="C5" s="137"/>
      <c r="D5" s="137"/>
      <c r="E5" s="137"/>
      <c r="F5" s="137"/>
      <c r="G5" s="137"/>
      <c r="H5" s="137"/>
      <c r="I5" s="137"/>
      <c r="J5" s="137"/>
      <c r="K5" s="137"/>
      <c r="L5" s="137"/>
      <c r="M5" s="137"/>
      <c r="N5" s="137"/>
      <c r="O5" s="137"/>
      <c r="P5" s="137"/>
      <c r="Q5" s="137"/>
      <c r="R5" s="137"/>
      <c r="S5" s="137"/>
      <c r="T5" s="137"/>
      <c r="U5" s="137"/>
      <c r="V5" s="137"/>
      <c r="W5" s="137"/>
      <c r="X5" s="137"/>
      <c r="Y5" s="137"/>
      <c r="Z5" s="137"/>
      <c r="AA5" s="137"/>
      <c r="AB5" s="137"/>
      <c r="AC5" s="137"/>
      <c r="AD5" s="137"/>
      <c r="AE5" s="137"/>
      <c r="AF5" s="137"/>
      <c r="AG5" s="137"/>
      <c r="AH5" s="137"/>
      <c r="AI5" s="137"/>
      <c r="AJ5" s="137"/>
      <c r="AK5" s="137"/>
      <c r="AL5" s="137"/>
      <c r="AM5" s="137"/>
      <c r="AN5" s="137"/>
      <c r="AO5" s="137"/>
      <c r="AP5" s="137"/>
      <c r="AQ5" s="137"/>
      <c r="AR5" s="137"/>
      <c r="AS5" s="137"/>
      <c r="AT5" s="137"/>
      <c r="AU5" s="137"/>
      <c r="AV5" s="137"/>
      <c r="AW5" s="137"/>
      <c r="AX5" s="137"/>
      <c r="AY5" s="137"/>
      <c r="AZ5" s="137"/>
      <c r="BA5" s="137"/>
      <c r="BB5" s="137"/>
      <c r="BC5" s="137"/>
      <c r="BD5" s="137"/>
      <c r="BE5" s="137"/>
      <c r="BF5" s="137"/>
      <c r="BG5" s="137"/>
      <c r="BH5" s="137"/>
      <c r="BI5" s="137"/>
      <c r="BJ5" s="137"/>
      <c r="BK5" s="137"/>
      <c r="BL5" s="137"/>
      <c r="BM5" s="137"/>
      <c r="BN5" s="137"/>
      <c r="BO5" s="137"/>
      <c r="BP5" s="137"/>
      <c r="BQ5" s="137"/>
      <c r="BR5" s="137"/>
      <c r="BS5" s="137"/>
      <c r="BT5" s="137"/>
      <c r="BU5" s="137"/>
      <c r="BV5" s="137"/>
      <c r="BW5" s="137"/>
      <c r="BX5" s="137"/>
      <c r="BY5" s="137"/>
      <c r="BZ5" s="137"/>
    </row>
    <row r="6" spans="1:78" ht="18.75" customHeight="1">
      <c r="A6" s="135"/>
      <c r="B6" s="533" t="s">
        <v>162</v>
      </c>
      <c r="C6" s="533"/>
      <c r="D6" s="533"/>
      <c r="E6" s="533"/>
      <c r="F6" s="533"/>
      <c r="G6" s="533"/>
      <c r="H6" s="533"/>
      <c r="I6" s="533"/>
      <c r="J6" s="533"/>
      <c r="K6" s="533"/>
      <c r="L6" s="533"/>
      <c r="M6" s="533"/>
      <c r="N6" s="533"/>
      <c r="O6" s="533"/>
      <c r="P6" s="533"/>
      <c r="Q6" s="533"/>
      <c r="R6" s="533"/>
      <c r="S6" s="533"/>
      <c r="T6" s="533"/>
      <c r="U6" s="533"/>
      <c r="V6" s="533"/>
      <c r="W6" s="533"/>
      <c r="X6" s="533"/>
      <c r="Y6" s="533"/>
      <c r="Z6" s="533"/>
      <c r="AA6" s="533"/>
      <c r="AB6" s="533"/>
      <c r="AC6" s="533"/>
      <c r="AD6" s="533"/>
      <c r="AE6" s="533"/>
      <c r="AF6" s="533"/>
      <c r="AG6" s="533"/>
      <c r="AH6" s="135"/>
      <c r="AI6" s="135"/>
      <c r="AJ6" s="135"/>
      <c r="AK6" s="135"/>
      <c r="AL6" s="135"/>
      <c r="AM6" s="135"/>
      <c r="AN6" s="135"/>
      <c r="AO6" s="135"/>
      <c r="AP6" s="135"/>
      <c r="AQ6" s="135"/>
      <c r="AR6" s="135"/>
      <c r="AS6" s="135"/>
      <c r="AT6" s="135"/>
      <c r="AU6" s="135"/>
      <c r="AV6" s="135"/>
      <c r="AW6" s="135"/>
      <c r="AX6" s="135"/>
      <c r="AY6" s="135"/>
      <c r="AZ6" s="135"/>
      <c r="BA6" s="135"/>
      <c r="BB6" s="135"/>
      <c r="BC6" s="135"/>
      <c r="BD6" s="135"/>
      <c r="BE6" s="135"/>
      <c r="BF6" s="135"/>
      <c r="BG6" s="135"/>
      <c r="BH6" s="135"/>
      <c r="BI6" s="135"/>
      <c r="BJ6" s="137"/>
      <c r="BK6" s="137"/>
      <c r="BL6" s="137"/>
      <c r="BM6" s="137"/>
      <c r="BN6" s="137"/>
      <c r="BO6" s="137"/>
      <c r="BP6" s="137"/>
      <c r="BQ6" s="137"/>
      <c r="BR6" s="137"/>
      <c r="BS6" s="137"/>
      <c r="BT6" s="137"/>
      <c r="BU6" s="137"/>
      <c r="BV6" s="137"/>
      <c r="BW6" s="137"/>
      <c r="BX6" s="137"/>
      <c r="BY6" s="137"/>
      <c r="BZ6" s="137"/>
    </row>
    <row r="7" spans="1:78" ht="18.75" customHeight="1">
      <c r="A7" s="135"/>
      <c r="B7" s="534" t="s">
        <v>163</v>
      </c>
      <c r="C7" s="534"/>
      <c r="D7" s="534"/>
      <c r="E7" s="534"/>
      <c r="F7" s="534"/>
      <c r="G7" s="534"/>
      <c r="H7" s="534"/>
      <c r="I7" s="534" t="s">
        <v>164</v>
      </c>
      <c r="J7" s="534"/>
      <c r="K7" s="534"/>
      <c r="L7" s="534"/>
      <c r="M7" s="534"/>
      <c r="N7" s="534"/>
      <c r="O7" s="534"/>
      <c r="P7" s="534" t="s">
        <v>165</v>
      </c>
      <c r="Q7" s="534"/>
      <c r="R7" s="534"/>
      <c r="S7" s="534"/>
      <c r="T7" s="534"/>
      <c r="U7" s="534"/>
      <c r="V7" s="534"/>
      <c r="W7" s="534" t="s">
        <v>166</v>
      </c>
      <c r="X7" s="534"/>
      <c r="Y7" s="534"/>
      <c r="Z7" s="534"/>
      <c r="AA7" s="534"/>
      <c r="AB7" s="534"/>
      <c r="AC7" s="534"/>
      <c r="AD7" s="534" t="s">
        <v>167</v>
      </c>
      <c r="AE7" s="534"/>
      <c r="AF7" s="534"/>
      <c r="AG7" s="534"/>
      <c r="AH7" s="534"/>
      <c r="AI7" s="534"/>
      <c r="AJ7" s="534"/>
      <c r="AK7" s="135"/>
      <c r="AL7" s="534" t="s">
        <v>168</v>
      </c>
      <c r="AM7" s="534"/>
      <c r="AN7" s="534"/>
      <c r="AO7" s="534"/>
      <c r="AP7" s="534"/>
      <c r="AQ7" s="534"/>
      <c r="AR7" s="534"/>
      <c r="AS7" s="534"/>
      <c r="AT7" s="534" t="s">
        <v>169</v>
      </c>
      <c r="AU7" s="534"/>
      <c r="AV7" s="534"/>
      <c r="AW7" s="534"/>
      <c r="AX7" s="534"/>
      <c r="AY7" s="534"/>
      <c r="AZ7" s="534"/>
      <c r="BA7" s="534"/>
      <c r="BB7" s="534" t="s">
        <v>170</v>
      </c>
      <c r="BC7" s="534"/>
      <c r="BD7" s="534"/>
      <c r="BE7" s="534"/>
      <c r="BF7" s="534"/>
      <c r="BG7" s="534"/>
      <c r="BH7" s="534"/>
      <c r="BI7" s="534"/>
      <c r="BJ7" s="137"/>
      <c r="BK7" s="137"/>
      <c r="BL7" s="138" t="s">
        <v>171</v>
      </c>
      <c r="BM7" s="139"/>
      <c r="BN7" s="139"/>
      <c r="BO7" s="139"/>
      <c r="BP7" s="139"/>
      <c r="BQ7" s="139"/>
      <c r="BR7" s="139"/>
      <c r="BS7" s="139"/>
      <c r="BT7" s="139"/>
      <c r="BU7" s="139"/>
      <c r="BV7" s="139"/>
      <c r="BW7" s="139"/>
      <c r="BX7" s="139"/>
      <c r="BY7" s="140"/>
    </row>
    <row r="8" spans="1:78" ht="18.75" customHeight="1">
      <c r="A8" s="135"/>
      <c r="B8" s="538" t="s">
        <v>172</v>
      </c>
      <c r="C8" s="538"/>
      <c r="D8" s="538"/>
      <c r="E8" s="538"/>
      <c r="F8" s="538"/>
      <c r="G8" s="538"/>
      <c r="H8" s="538"/>
      <c r="I8" s="538" t="s">
        <v>173</v>
      </c>
      <c r="J8" s="538"/>
      <c r="K8" s="538"/>
      <c r="L8" s="538"/>
      <c r="M8" s="538"/>
      <c r="N8" s="538"/>
      <c r="O8" s="538"/>
      <c r="P8" s="538" t="s">
        <v>174</v>
      </c>
      <c r="Q8" s="538"/>
      <c r="R8" s="538"/>
      <c r="S8" s="538"/>
      <c r="T8" s="538"/>
      <c r="U8" s="538"/>
      <c r="V8" s="538"/>
      <c r="W8" s="538" t="s">
        <v>175</v>
      </c>
      <c r="X8" s="538"/>
      <c r="Y8" s="538"/>
      <c r="Z8" s="538"/>
      <c r="AA8" s="538"/>
      <c r="AB8" s="538"/>
      <c r="AC8" s="538"/>
      <c r="AD8" s="538" t="s">
        <v>176</v>
      </c>
      <c r="AE8" s="538"/>
      <c r="AF8" s="538"/>
      <c r="AG8" s="538"/>
      <c r="AH8" s="538"/>
      <c r="AI8" s="538"/>
      <c r="AJ8" s="538"/>
      <c r="AK8" s="135"/>
      <c r="AL8" s="539">
        <v>5243</v>
      </c>
      <c r="AM8" s="539"/>
      <c r="AN8" s="539"/>
      <c r="AO8" s="539"/>
      <c r="AP8" s="539"/>
      <c r="AQ8" s="539"/>
      <c r="AR8" s="539"/>
      <c r="AS8" s="539"/>
      <c r="AT8" s="535">
        <v>624.69000000000005</v>
      </c>
      <c r="AU8" s="535"/>
      <c r="AV8" s="535"/>
      <c r="AW8" s="535"/>
      <c r="AX8" s="535"/>
      <c r="AY8" s="535"/>
      <c r="AZ8" s="535"/>
      <c r="BA8" s="535"/>
      <c r="BB8" s="535">
        <v>8.39</v>
      </c>
      <c r="BC8" s="535"/>
      <c r="BD8" s="535"/>
      <c r="BE8" s="535"/>
      <c r="BF8" s="535"/>
      <c r="BG8" s="535"/>
      <c r="BH8" s="535"/>
      <c r="BI8" s="535"/>
      <c r="BJ8" s="137"/>
      <c r="BK8" s="137"/>
      <c r="BL8" s="536" t="s">
        <v>177</v>
      </c>
      <c r="BM8" s="537"/>
      <c r="BN8" s="141" t="s">
        <v>178</v>
      </c>
      <c r="BO8" s="142"/>
      <c r="BP8" s="142"/>
      <c r="BQ8" s="142"/>
      <c r="BR8" s="142"/>
      <c r="BS8" s="142"/>
      <c r="BT8" s="142"/>
      <c r="BU8" s="142"/>
      <c r="BV8" s="142"/>
      <c r="BW8" s="142"/>
      <c r="BX8" s="142"/>
      <c r="BY8" s="143"/>
    </row>
    <row r="9" spans="1:78" ht="18.75" customHeight="1">
      <c r="A9" s="135"/>
      <c r="B9" s="534" t="s">
        <v>179</v>
      </c>
      <c r="C9" s="534"/>
      <c r="D9" s="534"/>
      <c r="E9" s="534"/>
      <c r="F9" s="534"/>
      <c r="G9" s="534"/>
      <c r="H9" s="534"/>
      <c r="I9" s="534" t="s">
        <v>180</v>
      </c>
      <c r="J9" s="534"/>
      <c r="K9" s="534"/>
      <c r="L9" s="534"/>
      <c r="M9" s="534"/>
      <c r="N9" s="534"/>
      <c r="O9" s="534"/>
      <c r="P9" s="534" t="s">
        <v>181</v>
      </c>
      <c r="Q9" s="534"/>
      <c r="R9" s="534"/>
      <c r="S9" s="534"/>
      <c r="T9" s="534"/>
      <c r="U9" s="534"/>
      <c r="V9" s="534"/>
      <c r="W9" s="534" t="s">
        <v>182</v>
      </c>
      <c r="X9" s="534"/>
      <c r="Y9" s="534"/>
      <c r="Z9" s="534"/>
      <c r="AA9" s="534"/>
      <c r="AB9" s="534"/>
      <c r="AC9" s="534"/>
      <c r="AD9" s="135"/>
      <c r="AE9" s="135"/>
      <c r="AF9" s="135"/>
      <c r="AG9" s="135"/>
      <c r="AH9" s="137"/>
      <c r="AI9" s="135"/>
      <c r="AJ9" s="135"/>
      <c r="AK9" s="135"/>
      <c r="AL9" s="534" t="s">
        <v>183</v>
      </c>
      <c r="AM9" s="534"/>
      <c r="AN9" s="534"/>
      <c r="AO9" s="534"/>
      <c r="AP9" s="534"/>
      <c r="AQ9" s="534"/>
      <c r="AR9" s="534"/>
      <c r="AS9" s="534"/>
      <c r="AT9" s="534" t="s">
        <v>184</v>
      </c>
      <c r="AU9" s="534"/>
      <c r="AV9" s="534"/>
      <c r="AW9" s="534"/>
      <c r="AX9" s="534"/>
      <c r="AY9" s="534"/>
      <c r="AZ9" s="534"/>
      <c r="BA9" s="534"/>
      <c r="BB9" s="534" t="s">
        <v>185</v>
      </c>
      <c r="BC9" s="534"/>
      <c r="BD9" s="534"/>
      <c r="BE9" s="534"/>
      <c r="BF9" s="534"/>
      <c r="BG9" s="534"/>
      <c r="BH9" s="534"/>
      <c r="BI9" s="534"/>
      <c r="BJ9" s="137"/>
      <c r="BK9" s="137"/>
      <c r="BL9" s="540" t="s">
        <v>186</v>
      </c>
      <c r="BM9" s="541"/>
      <c r="BN9" s="144" t="s">
        <v>187</v>
      </c>
      <c r="BO9" s="145"/>
      <c r="BP9" s="145"/>
      <c r="BQ9" s="145"/>
      <c r="BR9" s="145"/>
      <c r="BS9" s="145"/>
      <c r="BT9" s="145"/>
      <c r="BU9" s="145"/>
      <c r="BV9" s="145"/>
      <c r="BW9" s="145"/>
      <c r="BX9" s="145"/>
      <c r="BY9" s="146"/>
    </row>
    <row r="10" spans="1:78" ht="18.75" customHeight="1">
      <c r="A10" s="135"/>
      <c r="B10" s="535" t="s">
        <v>188</v>
      </c>
      <c r="C10" s="535"/>
      <c r="D10" s="535"/>
      <c r="E10" s="535"/>
      <c r="F10" s="535"/>
      <c r="G10" s="535"/>
      <c r="H10" s="535"/>
      <c r="I10" s="535" t="s">
        <v>189</v>
      </c>
      <c r="J10" s="535"/>
      <c r="K10" s="535"/>
      <c r="L10" s="535"/>
      <c r="M10" s="535"/>
      <c r="N10" s="535"/>
      <c r="O10" s="535"/>
      <c r="P10" s="535">
        <v>99.34</v>
      </c>
      <c r="Q10" s="535"/>
      <c r="R10" s="535"/>
      <c r="S10" s="535"/>
      <c r="T10" s="535"/>
      <c r="U10" s="535"/>
      <c r="V10" s="535"/>
      <c r="W10" s="539">
        <v>2813</v>
      </c>
      <c r="X10" s="539"/>
      <c r="Y10" s="539"/>
      <c r="Z10" s="539"/>
      <c r="AA10" s="539"/>
      <c r="AB10" s="539"/>
      <c r="AC10" s="539"/>
      <c r="AD10" s="135"/>
      <c r="AE10" s="135"/>
      <c r="AF10" s="135"/>
      <c r="AG10" s="135"/>
      <c r="AH10" s="135"/>
      <c r="AI10" s="135"/>
      <c r="AJ10" s="135"/>
      <c r="AK10" s="135"/>
      <c r="AL10" s="539">
        <v>5153</v>
      </c>
      <c r="AM10" s="539"/>
      <c r="AN10" s="539"/>
      <c r="AO10" s="539"/>
      <c r="AP10" s="539"/>
      <c r="AQ10" s="539"/>
      <c r="AR10" s="539"/>
      <c r="AS10" s="539"/>
      <c r="AT10" s="535">
        <v>248.8</v>
      </c>
      <c r="AU10" s="535"/>
      <c r="AV10" s="535"/>
      <c r="AW10" s="535"/>
      <c r="AX10" s="535"/>
      <c r="AY10" s="535"/>
      <c r="AZ10" s="535"/>
      <c r="BA10" s="535"/>
      <c r="BB10" s="535">
        <v>20.71</v>
      </c>
      <c r="BC10" s="535"/>
      <c r="BD10" s="535"/>
      <c r="BE10" s="535"/>
      <c r="BF10" s="535"/>
      <c r="BG10" s="535"/>
      <c r="BH10" s="535"/>
      <c r="BI10" s="535"/>
      <c r="BJ10" s="135"/>
      <c r="BK10" s="135"/>
      <c r="BL10" s="542" t="s">
        <v>190</v>
      </c>
      <c r="BM10" s="543"/>
      <c r="BN10" s="147" t="s">
        <v>191</v>
      </c>
      <c r="BO10" s="148"/>
      <c r="BP10" s="148"/>
      <c r="BQ10" s="148"/>
      <c r="BR10" s="148"/>
      <c r="BS10" s="148"/>
      <c r="BT10" s="148"/>
      <c r="BU10" s="148"/>
      <c r="BV10" s="148"/>
      <c r="BW10" s="148"/>
      <c r="BX10" s="148"/>
      <c r="BY10" s="149"/>
    </row>
    <row r="11" spans="1:78" ht="9.75" customHeight="1">
      <c r="A11" s="135"/>
      <c r="B11" s="135"/>
      <c r="C11" s="135"/>
      <c r="D11" s="135"/>
      <c r="E11" s="135"/>
      <c r="F11" s="135"/>
      <c r="G11" s="135"/>
      <c r="H11" s="135"/>
      <c r="I11" s="135"/>
      <c r="J11" s="135"/>
      <c r="K11" s="135"/>
      <c r="L11" s="135"/>
      <c r="M11" s="135"/>
      <c r="N11" s="135"/>
      <c r="O11" s="135"/>
      <c r="P11" s="135"/>
      <c r="Q11" s="135"/>
      <c r="R11" s="135"/>
      <c r="S11" s="135"/>
      <c r="T11" s="135"/>
      <c r="U11" s="135"/>
      <c r="V11" s="135"/>
      <c r="W11" s="135"/>
      <c r="X11" s="135"/>
      <c r="Y11" s="135"/>
      <c r="Z11" s="135"/>
      <c r="AA11" s="135"/>
      <c r="AB11" s="135"/>
      <c r="AC11" s="135"/>
      <c r="AD11" s="135"/>
      <c r="AE11" s="135"/>
      <c r="AF11" s="135"/>
      <c r="AG11" s="135"/>
      <c r="AH11" s="135"/>
      <c r="AI11" s="135"/>
      <c r="AJ11" s="135"/>
      <c r="AK11" s="135"/>
      <c r="AL11" s="135"/>
      <c r="AM11" s="135"/>
      <c r="AN11" s="135"/>
      <c r="AO11" s="135"/>
      <c r="AP11" s="135"/>
      <c r="AQ11" s="135"/>
      <c r="AR11" s="135"/>
      <c r="AS11" s="135"/>
      <c r="AT11" s="135"/>
      <c r="AU11" s="135"/>
      <c r="AV11" s="135"/>
      <c r="AW11" s="135"/>
      <c r="AX11" s="135"/>
      <c r="AY11" s="135"/>
      <c r="AZ11" s="135"/>
      <c r="BA11" s="135"/>
      <c r="BB11" s="135"/>
      <c r="BC11" s="135"/>
      <c r="BD11" s="135"/>
      <c r="BE11" s="135"/>
      <c r="BF11" s="135"/>
      <c r="BG11" s="135"/>
      <c r="BH11" s="135"/>
      <c r="BI11" s="135"/>
      <c r="BJ11" s="135"/>
      <c r="BK11" s="135"/>
      <c r="BL11" s="556" t="s">
        <v>192</v>
      </c>
      <c r="BM11" s="556"/>
      <c r="BN11" s="556"/>
      <c r="BO11" s="556"/>
      <c r="BP11" s="556"/>
      <c r="BQ11" s="556"/>
      <c r="BR11" s="556"/>
      <c r="BS11" s="556"/>
      <c r="BT11" s="556"/>
      <c r="BU11" s="556"/>
      <c r="BV11" s="556"/>
      <c r="BW11" s="556"/>
      <c r="BX11" s="556"/>
      <c r="BY11" s="556"/>
      <c r="BZ11" s="556"/>
    </row>
    <row r="12" spans="1:78" ht="9.75" customHeight="1">
      <c r="A12" s="135"/>
      <c r="B12" s="135"/>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5"/>
      <c r="AU12" s="135"/>
      <c r="AV12" s="135"/>
      <c r="AW12" s="135"/>
      <c r="AX12" s="135"/>
      <c r="AY12" s="135"/>
      <c r="AZ12" s="135"/>
      <c r="BA12" s="135"/>
      <c r="BB12" s="135"/>
      <c r="BC12" s="135"/>
      <c r="BD12" s="135"/>
      <c r="BE12" s="135"/>
      <c r="BF12" s="135"/>
      <c r="BG12" s="135"/>
      <c r="BH12" s="135"/>
      <c r="BI12" s="135"/>
      <c r="BJ12" s="135"/>
      <c r="BK12" s="135"/>
      <c r="BL12" s="556"/>
      <c r="BM12" s="556"/>
      <c r="BN12" s="556"/>
      <c r="BO12" s="556"/>
      <c r="BP12" s="556"/>
      <c r="BQ12" s="556"/>
      <c r="BR12" s="556"/>
      <c r="BS12" s="556"/>
      <c r="BT12" s="556"/>
      <c r="BU12" s="556"/>
      <c r="BV12" s="556"/>
      <c r="BW12" s="556"/>
      <c r="BX12" s="556"/>
      <c r="BY12" s="556"/>
      <c r="BZ12" s="556"/>
    </row>
    <row r="13" spans="1:78" ht="9.75" customHeight="1">
      <c r="A13" s="135"/>
      <c r="B13" s="135"/>
      <c r="C13" s="135"/>
      <c r="D13" s="135"/>
      <c r="E13" s="135"/>
      <c r="F13" s="135"/>
      <c r="G13" s="135"/>
      <c r="H13" s="135"/>
      <c r="I13" s="135"/>
      <c r="J13" s="135"/>
      <c r="K13" s="135"/>
      <c r="L13" s="135"/>
      <c r="M13" s="135"/>
      <c r="N13" s="135"/>
      <c r="O13" s="135"/>
      <c r="P13" s="135"/>
      <c r="Q13" s="135"/>
      <c r="R13" s="135"/>
      <c r="S13" s="135"/>
      <c r="T13" s="135"/>
      <c r="U13" s="135"/>
      <c r="V13" s="135"/>
      <c r="W13" s="135"/>
      <c r="X13" s="135"/>
      <c r="Y13" s="135"/>
      <c r="Z13" s="135"/>
      <c r="AA13" s="135"/>
      <c r="AB13" s="135"/>
      <c r="AC13" s="135"/>
      <c r="AD13" s="135"/>
      <c r="AE13" s="135"/>
      <c r="AF13" s="135"/>
      <c r="AG13" s="135"/>
      <c r="AH13" s="135"/>
      <c r="AI13" s="135"/>
      <c r="AJ13" s="135"/>
      <c r="AK13" s="135"/>
      <c r="AL13" s="135"/>
      <c r="AM13" s="135"/>
      <c r="AN13" s="135"/>
      <c r="AO13" s="135"/>
      <c r="AP13" s="135"/>
      <c r="AQ13" s="135"/>
      <c r="AR13" s="135"/>
      <c r="AS13" s="135"/>
      <c r="AT13" s="135"/>
      <c r="AU13" s="135"/>
      <c r="AV13" s="135"/>
      <c r="AW13" s="135"/>
      <c r="AX13" s="135"/>
      <c r="AY13" s="135"/>
      <c r="AZ13" s="135"/>
      <c r="BA13" s="135"/>
      <c r="BB13" s="135"/>
      <c r="BC13" s="135"/>
      <c r="BD13" s="135"/>
      <c r="BE13" s="135"/>
      <c r="BF13" s="135"/>
      <c r="BG13" s="135"/>
      <c r="BH13" s="135"/>
      <c r="BI13" s="135"/>
      <c r="BJ13" s="135"/>
      <c r="BK13" s="135"/>
      <c r="BL13" s="557"/>
      <c r="BM13" s="557"/>
      <c r="BN13" s="557"/>
      <c r="BO13" s="557"/>
      <c r="BP13" s="557"/>
      <c r="BQ13" s="557"/>
      <c r="BR13" s="557"/>
      <c r="BS13" s="557"/>
      <c r="BT13" s="557"/>
      <c r="BU13" s="557"/>
      <c r="BV13" s="557"/>
      <c r="BW13" s="557"/>
      <c r="BX13" s="557"/>
      <c r="BY13" s="557"/>
      <c r="BZ13" s="557"/>
    </row>
    <row r="14" spans="1:78" ht="13.5" customHeight="1">
      <c r="A14" s="135"/>
      <c r="B14" s="558" t="s">
        <v>193</v>
      </c>
      <c r="C14" s="559"/>
      <c r="D14" s="559"/>
      <c r="E14" s="559"/>
      <c r="F14" s="559"/>
      <c r="G14" s="559"/>
      <c r="H14" s="559"/>
      <c r="I14" s="559"/>
      <c r="J14" s="559"/>
      <c r="K14" s="559"/>
      <c r="L14" s="559"/>
      <c r="M14" s="559"/>
      <c r="N14" s="559"/>
      <c r="O14" s="559"/>
      <c r="P14" s="559"/>
      <c r="Q14" s="559"/>
      <c r="R14" s="559"/>
      <c r="S14" s="559"/>
      <c r="T14" s="559"/>
      <c r="U14" s="559"/>
      <c r="V14" s="559"/>
      <c r="W14" s="559"/>
      <c r="X14" s="559"/>
      <c r="Y14" s="559"/>
      <c r="Z14" s="559"/>
      <c r="AA14" s="559"/>
      <c r="AB14" s="559"/>
      <c r="AC14" s="559"/>
      <c r="AD14" s="559"/>
      <c r="AE14" s="559"/>
      <c r="AF14" s="559"/>
      <c r="AG14" s="559"/>
      <c r="AH14" s="559"/>
      <c r="AI14" s="559"/>
      <c r="AJ14" s="559"/>
      <c r="AK14" s="559"/>
      <c r="AL14" s="559"/>
      <c r="AM14" s="559"/>
      <c r="AN14" s="559"/>
      <c r="AO14" s="559"/>
      <c r="AP14" s="559"/>
      <c r="AQ14" s="559"/>
      <c r="AR14" s="559"/>
      <c r="AS14" s="559"/>
      <c r="AT14" s="559"/>
      <c r="AU14" s="559"/>
      <c r="AV14" s="559"/>
      <c r="AW14" s="559"/>
      <c r="AX14" s="559"/>
      <c r="AY14" s="559"/>
      <c r="AZ14" s="559"/>
      <c r="BA14" s="559"/>
      <c r="BB14" s="559"/>
      <c r="BC14" s="559"/>
      <c r="BD14" s="559"/>
      <c r="BE14" s="559"/>
      <c r="BF14" s="559"/>
      <c r="BG14" s="559"/>
      <c r="BH14" s="559"/>
      <c r="BI14" s="559"/>
      <c r="BJ14" s="560"/>
      <c r="BK14" s="135"/>
      <c r="BL14" s="544" t="s">
        <v>194</v>
      </c>
      <c r="BM14" s="545"/>
      <c r="BN14" s="545"/>
      <c r="BO14" s="545"/>
      <c r="BP14" s="545"/>
      <c r="BQ14" s="545"/>
      <c r="BR14" s="545"/>
      <c r="BS14" s="545"/>
      <c r="BT14" s="545"/>
      <c r="BU14" s="545"/>
      <c r="BV14" s="545"/>
      <c r="BW14" s="545"/>
      <c r="BX14" s="545"/>
      <c r="BY14" s="545"/>
      <c r="BZ14" s="546"/>
    </row>
    <row r="15" spans="1:78" ht="13.5" customHeight="1">
      <c r="A15" s="135"/>
      <c r="B15" s="561"/>
      <c r="C15" s="562"/>
      <c r="D15" s="562"/>
      <c r="E15" s="562"/>
      <c r="F15" s="562"/>
      <c r="G15" s="562"/>
      <c r="H15" s="562"/>
      <c r="I15" s="562"/>
      <c r="J15" s="562"/>
      <c r="K15" s="562"/>
      <c r="L15" s="562"/>
      <c r="M15" s="562"/>
      <c r="N15" s="562"/>
      <c r="O15" s="562"/>
      <c r="P15" s="562"/>
      <c r="Q15" s="562"/>
      <c r="R15" s="562"/>
      <c r="S15" s="562"/>
      <c r="T15" s="562"/>
      <c r="U15" s="562"/>
      <c r="V15" s="562"/>
      <c r="W15" s="562"/>
      <c r="X15" s="562"/>
      <c r="Y15" s="562"/>
      <c r="Z15" s="562"/>
      <c r="AA15" s="562"/>
      <c r="AB15" s="562"/>
      <c r="AC15" s="562"/>
      <c r="AD15" s="562"/>
      <c r="AE15" s="562"/>
      <c r="AF15" s="562"/>
      <c r="AG15" s="562"/>
      <c r="AH15" s="562"/>
      <c r="AI15" s="562"/>
      <c r="AJ15" s="562"/>
      <c r="AK15" s="562"/>
      <c r="AL15" s="562"/>
      <c r="AM15" s="562"/>
      <c r="AN15" s="562"/>
      <c r="AO15" s="562"/>
      <c r="AP15" s="562"/>
      <c r="AQ15" s="562"/>
      <c r="AR15" s="562"/>
      <c r="AS15" s="562"/>
      <c r="AT15" s="562"/>
      <c r="AU15" s="562"/>
      <c r="AV15" s="562"/>
      <c r="AW15" s="562"/>
      <c r="AX15" s="562"/>
      <c r="AY15" s="562"/>
      <c r="AZ15" s="562"/>
      <c r="BA15" s="562"/>
      <c r="BB15" s="562"/>
      <c r="BC15" s="562"/>
      <c r="BD15" s="562"/>
      <c r="BE15" s="562"/>
      <c r="BF15" s="562"/>
      <c r="BG15" s="562"/>
      <c r="BH15" s="562"/>
      <c r="BI15" s="562"/>
      <c r="BJ15" s="563"/>
      <c r="BK15" s="135"/>
      <c r="BL15" s="547"/>
      <c r="BM15" s="548"/>
      <c r="BN15" s="548"/>
      <c r="BO15" s="548"/>
      <c r="BP15" s="548"/>
      <c r="BQ15" s="548"/>
      <c r="BR15" s="548"/>
      <c r="BS15" s="548"/>
      <c r="BT15" s="548"/>
      <c r="BU15" s="548"/>
      <c r="BV15" s="548"/>
      <c r="BW15" s="548"/>
      <c r="BX15" s="548"/>
      <c r="BY15" s="548"/>
      <c r="BZ15" s="549"/>
    </row>
    <row r="16" spans="1:78" ht="13.5" customHeight="1">
      <c r="A16" s="135"/>
      <c r="B16" s="150"/>
      <c r="C16" s="151"/>
      <c r="D16" s="151"/>
      <c r="E16" s="151"/>
      <c r="F16" s="151"/>
      <c r="G16" s="151"/>
      <c r="H16" s="151"/>
      <c r="I16" s="151"/>
      <c r="J16" s="151"/>
      <c r="K16" s="151"/>
      <c r="L16" s="151"/>
      <c r="M16" s="151"/>
      <c r="N16" s="151"/>
      <c r="O16" s="151"/>
      <c r="P16" s="151"/>
      <c r="Q16" s="151"/>
      <c r="R16" s="151"/>
      <c r="S16" s="151"/>
      <c r="T16" s="151"/>
      <c r="U16" s="151"/>
      <c r="V16" s="151"/>
      <c r="W16" s="151"/>
      <c r="X16" s="151"/>
      <c r="Y16" s="151"/>
      <c r="Z16" s="151"/>
      <c r="AA16" s="151"/>
      <c r="AB16" s="151"/>
      <c r="AC16" s="151"/>
      <c r="AD16" s="151"/>
      <c r="AE16" s="151"/>
      <c r="AF16" s="151"/>
      <c r="AG16" s="151"/>
      <c r="AH16" s="151"/>
      <c r="AI16" s="151"/>
      <c r="AJ16" s="151"/>
      <c r="AK16" s="151"/>
      <c r="AL16" s="151"/>
      <c r="AM16" s="151"/>
      <c r="AN16" s="151"/>
      <c r="AO16" s="151"/>
      <c r="AP16" s="151"/>
      <c r="AQ16" s="151"/>
      <c r="AR16" s="151"/>
      <c r="AS16" s="151"/>
      <c r="AT16" s="151"/>
      <c r="AU16" s="151"/>
      <c r="AV16" s="151"/>
      <c r="AW16" s="151"/>
      <c r="AX16" s="151"/>
      <c r="AY16" s="151"/>
      <c r="AZ16" s="151"/>
      <c r="BA16" s="151"/>
      <c r="BB16" s="151"/>
      <c r="BC16" s="151"/>
      <c r="BD16" s="151"/>
      <c r="BE16" s="151"/>
      <c r="BF16" s="151"/>
      <c r="BG16" s="151"/>
      <c r="BH16" s="151"/>
      <c r="BI16" s="151"/>
      <c r="BJ16" s="152"/>
      <c r="BK16" s="135"/>
      <c r="BL16" s="564" t="s">
        <v>195</v>
      </c>
      <c r="BM16" s="565"/>
      <c r="BN16" s="565"/>
      <c r="BO16" s="565"/>
      <c r="BP16" s="565"/>
      <c r="BQ16" s="565"/>
      <c r="BR16" s="565"/>
      <c r="BS16" s="565"/>
      <c r="BT16" s="565"/>
      <c r="BU16" s="565"/>
      <c r="BV16" s="565"/>
      <c r="BW16" s="565"/>
      <c r="BX16" s="565"/>
      <c r="BY16" s="565"/>
      <c r="BZ16" s="566"/>
    </row>
    <row r="17" spans="1:78" ht="13.5" customHeight="1">
      <c r="A17" s="135"/>
      <c r="B17" s="150"/>
      <c r="C17" s="151"/>
      <c r="D17" s="151"/>
      <c r="E17" s="151"/>
      <c r="F17" s="151"/>
      <c r="G17" s="151"/>
      <c r="H17" s="151"/>
      <c r="I17" s="151"/>
      <c r="J17" s="151"/>
      <c r="K17" s="151"/>
      <c r="L17" s="151"/>
      <c r="M17" s="151"/>
      <c r="N17" s="151"/>
      <c r="O17" s="151"/>
      <c r="P17" s="151"/>
      <c r="Q17" s="151"/>
      <c r="R17" s="151"/>
      <c r="S17" s="151"/>
      <c r="T17" s="151"/>
      <c r="U17" s="151"/>
      <c r="V17" s="151"/>
      <c r="W17" s="151"/>
      <c r="X17" s="151"/>
      <c r="Y17" s="151"/>
      <c r="Z17" s="151"/>
      <c r="AA17" s="151"/>
      <c r="AB17" s="151"/>
      <c r="AC17" s="151"/>
      <c r="AD17" s="151"/>
      <c r="AE17" s="151"/>
      <c r="AF17" s="151"/>
      <c r="AG17" s="151"/>
      <c r="AH17" s="151"/>
      <c r="AI17" s="151"/>
      <c r="AJ17" s="151"/>
      <c r="AK17" s="151"/>
      <c r="AL17" s="151"/>
      <c r="AM17" s="151"/>
      <c r="AN17" s="151"/>
      <c r="AO17" s="151"/>
      <c r="AP17" s="151"/>
      <c r="AQ17" s="151"/>
      <c r="AR17" s="151"/>
      <c r="AS17" s="151"/>
      <c r="AT17" s="151"/>
      <c r="AU17" s="151"/>
      <c r="AV17" s="151"/>
      <c r="AW17" s="151"/>
      <c r="AX17" s="151"/>
      <c r="AY17" s="151"/>
      <c r="AZ17" s="151"/>
      <c r="BA17" s="151"/>
      <c r="BB17" s="151"/>
      <c r="BC17" s="151"/>
      <c r="BD17" s="151"/>
      <c r="BE17" s="151"/>
      <c r="BF17" s="151"/>
      <c r="BG17" s="151"/>
      <c r="BH17" s="151"/>
      <c r="BI17" s="151"/>
      <c r="BJ17" s="152"/>
      <c r="BK17" s="135"/>
      <c r="BL17" s="564"/>
      <c r="BM17" s="565"/>
      <c r="BN17" s="565"/>
      <c r="BO17" s="565"/>
      <c r="BP17" s="565"/>
      <c r="BQ17" s="565"/>
      <c r="BR17" s="565"/>
      <c r="BS17" s="565"/>
      <c r="BT17" s="565"/>
      <c r="BU17" s="565"/>
      <c r="BV17" s="565"/>
      <c r="BW17" s="565"/>
      <c r="BX17" s="565"/>
      <c r="BY17" s="565"/>
      <c r="BZ17" s="566"/>
    </row>
    <row r="18" spans="1:78" ht="13.5" customHeight="1">
      <c r="A18" s="135"/>
      <c r="B18" s="150"/>
      <c r="C18" s="151"/>
      <c r="D18" s="151"/>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1"/>
      <c r="AO18" s="151"/>
      <c r="AP18" s="151"/>
      <c r="AQ18" s="151"/>
      <c r="AR18" s="151"/>
      <c r="AS18" s="151"/>
      <c r="AT18" s="151"/>
      <c r="AU18" s="151"/>
      <c r="AV18" s="151"/>
      <c r="AW18" s="151"/>
      <c r="AX18" s="151"/>
      <c r="AY18" s="151"/>
      <c r="AZ18" s="151"/>
      <c r="BA18" s="151"/>
      <c r="BB18" s="151"/>
      <c r="BC18" s="151"/>
      <c r="BD18" s="151"/>
      <c r="BE18" s="151"/>
      <c r="BF18" s="151"/>
      <c r="BG18" s="151"/>
      <c r="BH18" s="151"/>
      <c r="BI18" s="151"/>
      <c r="BJ18" s="152"/>
      <c r="BK18" s="135"/>
      <c r="BL18" s="564"/>
      <c r="BM18" s="565"/>
      <c r="BN18" s="565"/>
      <c r="BO18" s="565"/>
      <c r="BP18" s="565"/>
      <c r="BQ18" s="565"/>
      <c r="BR18" s="565"/>
      <c r="BS18" s="565"/>
      <c r="BT18" s="565"/>
      <c r="BU18" s="565"/>
      <c r="BV18" s="565"/>
      <c r="BW18" s="565"/>
      <c r="BX18" s="565"/>
      <c r="BY18" s="565"/>
      <c r="BZ18" s="566"/>
    </row>
    <row r="19" spans="1:78" ht="13.5" customHeight="1">
      <c r="A19" s="135"/>
      <c r="B19" s="150"/>
      <c r="C19" s="151"/>
      <c r="D19" s="151"/>
      <c r="E19" s="151"/>
      <c r="F19" s="151"/>
      <c r="G19" s="151"/>
      <c r="H19" s="151"/>
      <c r="I19" s="151"/>
      <c r="J19" s="151"/>
      <c r="K19" s="151"/>
      <c r="L19" s="151"/>
      <c r="M19" s="151"/>
      <c r="N19" s="151"/>
      <c r="O19" s="151"/>
      <c r="P19" s="151"/>
      <c r="Q19" s="151"/>
      <c r="R19" s="151"/>
      <c r="S19" s="151"/>
      <c r="T19" s="151"/>
      <c r="U19" s="151"/>
      <c r="V19" s="151"/>
      <c r="W19" s="151"/>
      <c r="X19" s="151"/>
      <c r="Y19" s="151"/>
      <c r="Z19" s="151"/>
      <c r="AA19" s="151"/>
      <c r="AB19" s="151"/>
      <c r="AC19" s="151"/>
      <c r="AD19" s="151"/>
      <c r="AE19" s="151"/>
      <c r="AF19" s="151"/>
      <c r="AG19" s="151"/>
      <c r="AH19" s="151"/>
      <c r="AI19" s="151"/>
      <c r="AJ19" s="151"/>
      <c r="AK19" s="151"/>
      <c r="AL19" s="151"/>
      <c r="AM19" s="151"/>
      <c r="AN19" s="151"/>
      <c r="AO19" s="151"/>
      <c r="AP19" s="151"/>
      <c r="AQ19" s="151"/>
      <c r="AR19" s="151"/>
      <c r="AS19" s="151"/>
      <c r="AT19" s="151"/>
      <c r="AU19" s="151"/>
      <c r="AV19" s="151"/>
      <c r="AW19" s="151"/>
      <c r="AX19" s="151"/>
      <c r="AY19" s="151"/>
      <c r="AZ19" s="151"/>
      <c r="BA19" s="151"/>
      <c r="BB19" s="151"/>
      <c r="BC19" s="151"/>
      <c r="BD19" s="151"/>
      <c r="BE19" s="151"/>
      <c r="BF19" s="151"/>
      <c r="BG19" s="151"/>
      <c r="BH19" s="151"/>
      <c r="BI19" s="151"/>
      <c r="BJ19" s="152"/>
      <c r="BK19" s="135"/>
      <c r="BL19" s="564"/>
      <c r="BM19" s="565"/>
      <c r="BN19" s="565"/>
      <c r="BO19" s="565"/>
      <c r="BP19" s="565"/>
      <c r="BQ19" s="565"/>
      <c r="BR19" s="565"/>
      <c r="BS19" s="565"/>
      <c r="BT19" s="565"/>
      <c r="BU19" s="565"/>
      <c r="BV19" s="565"/>
      <c r="BW19" s="565"/>
      <c r="BX19" s="565"/>
      <c r="BY19" s="565"/>
      <c r="BZ19" s="566"/>
    </row>
    <row r="20" spans="1:78" ht="13.5" customHeight="1">
      <c r="A20" s="135"/>
      <c r="B20" s="150"/>
      <c r="C20" s="151"/>
      <c r="D20" s="151"/>
      <c r="E20" s="151"/>
      <c r="F20" s="151"/>
      <c r="G20" s="151"/>
      <c r="H20" s="151"/>
      <c r="I20" s="151"/>
      <c r="J20" s="151"/>
      <c r="K20" s="151"/>
      <c r="L20" s="151"/>
      <c r="M20" s="151"/>
      <c r="N20" s="151"/>
      <c r="O20" s="151"/>
      <c r="P20" s="151"/>
      <c r="Q20" s="151"/>
      <c r="R20" s="151"/>
      <c r="S20" s="151"/>
      <c r="T20" s="151"/>
      <c r="U20" s="151"/>
      <c r="V20" s="151"/>
      <c r="W20" s="151"/>
      <c r="X20" s="151"/>
      <c r="Y20" s="151"/>
      <c r="Z20" s="151"/>
      <c r="AA20" s="151"/>
      <c r="AB20" s="151"/>
      <c r="AC20" s="151"/>
      <c r="AD20" s="151"/>
      <c r="AE20" s="151"/>
      <c r="AF20" s="151"/>
      <c r="AG20" s="151"/>
      <c r="AH20" s="151"/>
      <c r="AI20" s="151"/>
      <c r="AJ20" s="151"/>
      <c r="AK20" s="151"/>
      <c r="AL20" s="151"/>
      <c r="AM20" s="151"/>
      <c r="AN20" s="151"/>
      <c r="AO20" s="151"/>
      <c r="AP20" s="151"/>
      <c r="AQ20" s="151"/>
      <c r="AR20" s="151"/>
      <c r="AS20" s="151"/>
      <c r="AT20" s="151"/>
      <c r="AU20" s="151"/>
      <c r="AV20" s="151"/>
      <c r="AW20" s="151"/>
      <c r="AX20" s="151"/>
      <c r="AY20" s="151"/>
      <c r="AZ20" s="151"/>
      <c r="BA20" s="151"/>
      <c r="BB20" s="151"/>
      <c r="BC20" s="151"/>
      <c r="BD20" s="151"/>
      <c r="BE20" s="151"/>
      <c r="BF20" s="151"/>
      <c r="BG20" s="151"/>
      <c r="BH20" s="151"/>
      <c r="BI20" s="151"/>
      <c r="BJ20" s="152"/>
      <c r="BK20" s="135"/>
      <c r="BL20" s="564"/>
      <c r="BM20" s="565"/>
      <c r="BN20" s="565"/>
      <c r="BO20" s="565"/>
      <c r="BP20" s="565"/>
      <c r="BQ20" s="565"/>
      <c r="BR20" s="565"/>
      <c r="BS20" s="565"/>
      <c r="BT20" s="565"/>
      <c r="BU20" s="565"/>
      <c r="BV20" s="565"/>
      <c r="BW20" s="565"/>
      <c r="BX20" s="565"/>
      <c r="BY20" s="565"/>
      <c r="BZ20" s="566"/>
    </row>
    <row r="21" spans="1:78" ht="13.5" customHeight="1">
      <c r="A21" s="135"/>
      <c r="B21" s="150"/>
      <c r="C21" s="151"/>
      <c r="D21" s="151"/>
      <c r="E21" s="151"/>
      <c r="F21" s="151"/>
      <c r="G21" s="151"/>
      <c r="H21" s="151"/>
      <c r="I21" s="151"/>
      <c r="J21" s="151"/>
      <c r="K21" s="151"/>
      <c r="L21" s="151"/>
      <c r="M21" s="151"/>
      <c r="N21" s="151"/>
      <c r="O21" s="151"/>
      <c r="P21" s="151"/>
      <c r="Q21" s="151"/>
      <c r="R21" s="151"/>
      <c r="S21" s="151"/>
      <c r="T21" s="151"/>
      <c r="U21" s="151"/>
      <c r="V21" s="151"/>
      <c r="W21" s="151"/>
      <c r="X21" s="151"/>
      <c r="Y21" s="151"/>
      <c r="Z21" s="151"/>
      <c r="AA21" s="151"/>
      <c r="AB21" s="151"/>
      <c r="AC21" s="151"/>
      <c r="AD21" s="151"/>
      <c r="AE21" s="151"/>
      <c r="AF21" s="151"/>
      <c r="AG21" s="151"/>
      <c r="AH21" s="151"/>
      <c r="AI21" s="151"/>
      <c r="AJ21" s="151"/>
      <c r="AK21" s="151"/>
      <c r="AL21" s="151"/>
      <c r="AM21" s="151"/>
      <c r="AN21" s="151"/>
      <c r="AO21" s="151"/>
      <c r="AP21" s="151"/>
      <c r="AQ21" s="151"/>
      <c r="AR21" s="151"/>
      <c r="AS21" s="151"/>
      <c r="AT21" s="151"/>
      <c r="AU21" s="151"/>
      <c r="AV21" s="151"/>
      <c r="AW21" s="151"/>
      <c r="AX21" s="151"/>
      <c r="AY21" s="151"/>
      <c r="AZ21" s="151"/>
      <c r="BA21" s="151"/>
      <c r="BB21" s="151"/>
      <c r="BC21" s="151"/>
      <c r="BD21" s="151"/>
      <c r="BE21" s="151"/>
      <c r="BF21" s="151"/>
      <c r="BG21" s="151"/>
      <c r="BH21" s="151"/>
      <c r="BI21" s="151"/>
      <c r="BJ21" s="152"/>
      <c r="BK21" s="135"/>
      <c r="BL21" s="564"/>
      <c r="BM21" s="565"/>
      <c r="BN21" s="565"/>
      <c r="BO21" s="565"/>
      <c r="BP21" s="565"/>
      <c r="BQ21" s="565"/>
      <c r="BR21" s="565"/>
      <c r="BS21" s="565"/>
      <c r="BT21" s="565"/>
      <c r="BU21" s="565"/>
      <c r="BV21" s="565"/>
      <c r="BW21" s="565"/>
      <c r="BX21" s="565"/>
      <c r="BY21" s="565"/>
      <c r="BZ21" s="566"/>
    </row>
    <row r="22" spans="1:78" ht="13.5" customHeight="1">
      <c r="A22" s="135"/>
      <c r="B22" s="150"/>
      <c r="C22" s="151"/>
      <c r="D22" s="151"/>
      <c r="E22" s="151"/>
      <c r="F22" s="151"/>
      <c r="G22" s="151"/>
      <c r="H22" s="151"/>
      <c r="I22" s="151"/>
      <c r="J22" s="151"/>
      <c r="K22" s="151"/>
      <c r="L22" s="151"/>
      <c r="M22" s="151"/>
      <c r="N22" s="151"/>
      <c r="O22" s="151"/>
      <c r="P22" s="151"/>
      <c r="Q22" s="151"/>
      <c r="R22" s="151"/>
      <c r="S22" s="151"/>
      <c r="T22" s="151"/>
      <c r="U22" s="151"/>
      <c r="V22" s="151"/>
      <c r="W22" s="151"/>
      <c r="X22" s="151"/>
      <c r="Y22" s="151"/>
      <c r="Z22" s="151"/>
      <c r="AA22" s="151"/>
      <c r="AB22" s="151"/>
      <c r="AC22" s="151"/>
      <c r="AD22" s="151"/>
      <c r="AE22" s="151"/>
      <c r="AF22" s="151"/>
      <c r="AG22" s="151"/>
      <c r="AH22" s="151"/>
      <c r="AI22" s="151"/>
      <c r="AJ22" s="151"/>
      <c r="AK22" s="151"/>
      <c r="AL22" s="151"/>
      <c r="AM22" s="151"/>
      <c r="AN22" s="151"/>
      <c r="AO22" s="151"/>
      <c r="AP22" s="151"/>
      <c r="AQ22" s="151"/>
      <c r="AR22" s="151"/>
      <c r="AS22" s="151"/>
      <c r="AT22" s="151"/>
      <c r="AU22" s="151"/>
      <c r="AV22" s="151"/>
      <c r="AW22" s="151"/>
      <c r="AX22" s="151"/>
      <c r="AY22" s="151"/>
      <c r="AZ22" s="151"/>
      <c r="BA22" s="151"/>
      <c r="BB22" s="151"/>
      <c r="BC22" s="151"/>
      <c r="BD22" s="151"/>
      <c r="BE22" s="151"/>
      <c r="BF22" s="151"/>
      <c r="BG22" s="151"/>
      <c r="BH22" s="151"/>
      <c r="BI22" s="151"/>
      <c r="BJ22" s="152"/>
      <c r="BK22" s="135"/>
      <c r="BL22" s="564"/>
      <c r="BM22" s="565"/>
      <c r="BN22" s="565"/>
      <c r="BO22" s="565"/>
      <c r="BP22" s="565"/>
      <c r="BQ22" s="565"/>
      <c r="BR22" s="565"/>
      <c r="BS22" s="565"/>
      <c r="BT22" s="565"/>
      <c r="BU22" s="565"/>
      <c r="BV22" s="565"/>
      <c r="BW22" s="565"/>
      <c r="BX22" s="565"/>
      <c r="BY22" s="565"/>
      <c r="BZ22" s="566"/>
    </row>
    <row r="23" spans="1:78" ht="13.5" customHeight="1">
      <c r="A23" s="135"/>
      <c r="B23" s="150"/>
      <c r="C23" s="151"/>
      <c r="D23" s="151"/>
      <c r="E23" s="151"/>
      <c r="F23" s="151"/>
      <c r="G23" s="151"/>
      <c r="H23" s="151"/>
      <c r="I23" s="151"/>
      <c r="J23" s="151"/>
      <c r="K23" s="151"/>
      <c r="L23" s="151"/>
      <c r="M23" s="151"/>
      <c r="N23" s="151"/>
      <c r="O23" s="151"/>
      <c r="P23" s="151"/>
      <c r="Q23" s="151"/>
      <c r="R23" s="151"/>
      <c r="S23" s="151"/>
      <c r="T23" s="151"/>
      <c r="U23" s="151"/>
      <c r="V23" s="151"/>
      <c r="W23" s="151"/>
      <c r="X23" s="151"/>
      <c r="Y23" s="151"/>
      <c r="Z23" s="151"/>
      <c r="AA23" s="151"/>
      <c r="AB23" s="151"/>
      <c r="AC23" s="151"/>
      <c r="AD23" s="151"/>
      <c r="AE23" s="151"/>
      <c r="AF23" s="151"/>
      <c r="AG23" s="151"/>
      <c r="AH23" s="151"/>
      <c r="AI23" s="151"/>
      <c r="AJ23" s="151"/>
      <c r="AK23" s="151"/>
      <c r="AL23" s="151"/>
      <c r="AM23" s="151"/>
      <c r="AN23" s="151"/>
      <c r="AO23" s="151"/>
      <c r="AP23" s="151"/>
      <c r="AQ23" s="151"/>
      <c r="AR23" s="151"/>
      <c r="AS23" s="151"/>
      <c r="AT23" s="151"/>
      <c r="AU23" s="151"/>
      <c r="AV23" s="151"/>
      <c r="AW23" s="151"/>
      <c r="AX23" s="151"/>
      <c r="AY23" s="151"/>
      <c r="AZ23" s="151"/>
      <c r="BA23" s="151"/>
      <c r="BB23" s="151"/>
      <c r="BC23" s="151"/>
      <c r="BD23" s="151"/>
      <c r="BE23" s="151"/>
      <c r="BF23" s="151"/>
      <c r="BG23" s="151"/>
      <c r="BH23" s="151"/>
      <c r="BI23" s="151"/>
      <c r="BJ23" s="152"/>
      <c r="BK23" s="135"/>
      <c r="BL23" s="564"/>
      <c r="BM23" s="565"/>
      <c r="BN23" s="565"/>
      <c r="BO23" s="565"/>
      <c r="BP23" s="565"/>
      <c r="BQ23" s="565"/>
      <c r="BR23" s="565"/>
      <c r="BS23" s="565"/>
      <c r="BT23" s="565"/>
      <c r="BU23" s="565"/>
      <c r="BV23" s="565"/>
      <c r="BW23" s="565"/>
      <c r="BX23" s="565"/>
      <c r="BY23" s="565"/>
      <c r="BZ23" s="566"/>
    </row>
    <row r="24" spans="1:78" ht="13.5" customHeight="1">
      <c r="A24" s="135"/>
      <c r="B24" s="150"/>
      <c r="C24" s="151"/>
      <c r="D24" s="151"/>
      <c r="E24" s="151"/>
      <c r="F24" s="151"/>
      <c r="G24" s="151"/>
      <c r="H24" s="151"/>
      <c r="I24" s="151"/>
      <c r="J24" s="151"/>
      <c r="K24" s="151"/>
      <c r="L24" s="151"/>
      <c r="M24" s="151"/>
      <c r="N24" s="151"/>
      <c r="O24" s="151"/>
      <c r="P24" s="151"/>
      <c r="Q24" s="151"/>
      <c r="R24" s="151"/>
      <c r="S24" s="151"/>
      <c r="T24" s="151"/>
      <c r="U24" s="151"/>
      <c r="V24" s="151"/>
      <c r="W24" s="151"/>
      <c r="X24" s="151"/>
      <c r="Y24" s="151"/>
      <c r="Z24" s="151"/>
      <c r="AA24" s="151"/>
      <c r="AB24" s="151"/>
      <c r="AC24" s="151"/>
      <c r="AD24" s="151"/>
      <c r="AE24" s="151"/>
      <c r="AF24" s="151"/>
      <c r="AG24" s="151"/>
      <c r="AH24" s="151"/>
      <c r="AI24" s="151"/>
      <c r="AJ24" s="151"/>
      <c r="AK24" s="151"/>
      <c r="AL24" s="151"/>
      <c r="AM24" s="151"/>
      <c r="AN24" s="151"/>
      <c r="AO24" s="151"/>
      <c r="AP24" s="151"/>
      <c r="AQ24" s="151"/>
      <c r="AR24" s="151"/>
      <c r="AS24" s="151"/>
      <c r="AT24" s="151"/>
      <c r="AU24" s="151"/>
      <c r="AV24" s="151"/>
      <c r="AW24" s="151"/>
      <c r="AX24" s="151"/>
      <c r="AY24" s="151"/>
      <c r="AZ24" s="151"/>
      <c r="BA24" s="151"/>
      <c r="BB24" s="151"/>
      <c r="BC24" s="151"/>
      <c r="BD24" s="151"/>
      <c r="BE24" s="151"/>
      <c r="BF24" s="151"/>
      <c r="BG24" s="151"/>
      <c r="BH24" s="151"/>
      <c r="BI24" s="151"/>
      <c r="BJ24" s="152"/>
      <c r="BK24" s="135"/>
      <c r="BL24" s="564"/>
      <c r="BM24" s="565"/>
      <c r="BN24" s="565"/>
      <c r="BO24" s="565"/>
      <c r="BP24" s="565"/>
      <c r="BQ24" s="565"/>
      <c r="BR24" s="565"/>
      <c r="BS24" s="565"/>
      <c r="BT24" s="565"/>
      <c r="BU24" s="565"/>
      <c r="BV24" s="565"/>
      <c r="BW24" s="565"/>
      <c r="BX24" s="565"/>
      <c r="BY24" s="565"/>
      <c r="BZ24" s="566"/>
    </row>
    <row r="25" spans="1:78" ht="13.5" customHeight="1">
      <c r="A25" s="135"/>
      <c r="B25" s="150"/>
      <c r="C25" s="151"/>
      <c r="D25" s="151"/>
      <c r="E25" s="151"/>
      <c r="F25" s="151"/>
      <c r="G25" s="151"/>
      <c r="H25" s="151"/>
      <c r="I25" s="151"/>
      <c r="J25" s="151"/>
      <c r="K25" s="151"/>
      <c r="L25" s="151"/>
      <c r="M25" s="151"/>
      <c r="N25" s="151"/>
      <c r="O25" s="151"/>
      <c r="P25" s="151"/>
      <c r="Q25" s="151"/>
      <c r="R25" s="151"/>
      <c r="S25" s="151"/>
      <c r="T25" s="151"/>
      <c r="U25" s="151"/>
      <c r="V25" s="151"/>
      <c r="W25" s="151"/>
      <c r="X25" s="151"/>
      <c r="Y25" s="151"/>
      <c r="Z25" s="151"/>
      <c r="AA25" s="151"/>
      <c r="AB25" s="151"/>
      <c r="AC25" s="151"/>
      <c r="AD25" s="151"/>
      <c r="AE25" s="151"/>
      <c r="AF25" s="151"/>
      <c r="AG25" s="151"/>
      <c r="AH25" s="151"/>
      <c r="AI25" s="151"/>
      <c r="AJ25" s="151"/>
      <c r="AK25" s="151"/>
      <c r="AL25" s="151"/>
      <c r="AM25" s="151"/>
      <c r="AN25" s="151"/>
      <c r="AO25" s="151"/>
      <c r="AP25" s="151"/>
      <c r="AQ25" s="151"/>
      <c r="AR25" s="151"/>
      <c r="AS25" s="151"/>
      <c r="AT25" s="151"/>
      <c r="AU25" s="151"/>
      <c r="AV25" s="151"/>
      <c r="AW25" s="151"/>
      <c r="AX25" s="151"/>
      <c r="AY25" s="151"/>
      <c r="AZ25" s="151"/>
      <c r="BA25" s="151"/>
      <c r="BB25" s="151"/>
      <c r="BC25" s="151"/>
      <c r="BD25" s="151"/>
      <c r="BE25" s="151"/>
      <c r="BF25" s="151"/>
      <c r="BG25" s="151"/>
      <c r="BH25" s="151"/>
      <c r="BI25" s="151"/>
      <c r="BJ25" s="152"/>
      <c r="BK25" s="135"/>
      <c r="BL25" s="564"/>
      <c r="BM25" s="565"/>
      <c r="BN25" s="565"/>
      <c r="BO25" s="565"/>
      <c r="BP25" s="565"/>
      <c r="BQ25" s="565"/>
      <c r="BR25" s="565"/>
      <c r="BS25" s="565"/>
      <c r="BT25" s="565"/>
      <c r="BU25" s="565"/>
      <c r="BV25" s="565"/>
      <c r="BW25" s="565"/>
      <c r="BX25" s="565"/>
      <c r="BY25" s="565"/>
      <c r="BZ25" s="566"/>
    </row>
    <row r="26" spans="1:78" ht="13.5" customHeight="1">
      <c r="A26" s="135"/>
      <c r="B26" s="150"/>
      <c r="C26" s="151"/>
      <c r="D26" s="151"/>
      <c r="E26" s="151"/>
      <c r="F26" s="151"/>
      <c r="G26" s="151"/>
      <c r="H26" s="151"/>
      <c r="I26" s="151"/>
      <c r="J26" s="151"/>
      <c r="K26" s="151"/>
      <c r="L26" s="151"/>
      <c r="M26" s="151"/>
      <c r="N26" s="151"/>
      <c r="O26" s="151"/>
      <c r="P26" s="151"/>
      <c r="Q26" s="151"/>
      <c r="R26" s="151"/>
      <c r="S26" s="151"/>
      <c r="T26" s="151"/>
      <c r="U26" s="151"/>
      <c r="V26" s="151"/>
      <c r="W26" s="151"/>
      <c r="X26" s="151"/>
      <c r="Y26" s="151"/>
      <c r="Z26" s="151"/>
      <c r="AA26" s="151"/>
      <c r="AB26" s="151"/>
      <c r="AC26" s="151"/>
      <c r="AD26" s="151"/>
      <c r="AE26" s="151"/>
      <c r="AF26" s="151"/>
      <c r="AG26" s="151"/>
      <c r="AH26" s="151"/>
      <c r="AI26" s="151"/>
      <c r="AJ26" s="151"/>
      <c r="AK26" s="151"/>
      <c r="AL26" s="151"/>
      <c r="AM26" s="151"/>
      <c r="AN26" s="151"/>
      <c r="AO26" s="151"/>
      <c r="AP26" s="151"/>
      <c r="AQ26" s="151"/>
      <c r="AR26" s="151"/>
      <c r="AS26" s="151"/>
      <c r="AT26" s="151"/>
      <c r="AU26" s="151"/>
      <c r="AV26" s="151"/>
      <c r="AW26" s="151"/>
      <c r="AX26" s="151"/>
      <c r="AY26" s="151"/>
      <c r="AZ26" s="151"/>
      <c r="BA26" s="151"/>
      <c r="BB26" s="151"/>
      <c r="BC26" s="151"/>
      <c r="BD26" s="151"/>
      <c r="BE26" s="151"/>
      <c r="BF26" s="151"/>
      <c r="BG26" s="151"/>
      <c r="BH26" s="151"/>
      <c r="BI26" s="151"/>
      <c r="BJ26" s="152"/>
      <c r="BK26" s="135"/>
      <c r="BL26" s="564"/>
      <c r="BM26" s="565"/>
      <c r="BN26" s="565"/>
      <c r="BO26" s="565"/>
      <c r="BP26" s="565"/>
      <c r="BQ26" s="565"/>
      <c r="BR26" s="565"/>
      <c r="BS26" s="565"/>
      <c r="BT26" s="565"/>
      <c r="BU26" s="565"/>
      <c r="BV26" s="565"/>
      <c r="BW26" s="565"/>
      <c r="BX26" s="565"/>
      <c r="BY26" s="565"/>
      <c r="BZ26" s="566"/>
    </row>
    <row r="27" spans="1:78" ht="13.5" customHeight="1">
      <c r="A27" s="135"/>
      <c r="B27" s="150"/>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c r="AB27" s="151"/>
      <c r="AC27" s="151"/>
      <c r="AD27" s="151"/>
      <c r="AE27" s="151"/>
      <c r="AF27" s="151"/>
      <c r="AG27" s="151"/>
      <c r="AH27" s="151"/>
      <c r="AI27" s="151"/>
      <c r="AJ27" s="151"/>
      <c r="AK27" s="151"/>
      <c r="AL27" s="151"/>
      <c r="AM27" s="151"/>
      <c r="AN27" s="151"/>
      <c r="AO27" s="151"/>
      <c r="AP27" s="151"/>
      <c r="AQ27" s="151"/>
      <c r="AR27" s="151"/>
      <c r="AS27" s="151"/>
      <c r="AT27" s="151"/>
      <c r="AU27" s="151"/>
      <c r="AV27" s="151"/>
      <c r="AW27" s="151"/>
      <c r="AX27" s="151"/>
      <c r="AY27" s="151"/>
      <c r="AZ27" s="151"/>
      <c r="BA27" s="151"/>
      <c r="BB27" s="151"/>
      <c r="BC27" s="151"/>
      <c r="BD27" s="151"/>
      <c r="BE27" s="151"/>
      <c r="BF27" s="151"/>
      <c r="BG27" s="151"/>
      <c r="BH27" s="151"/>
      <c r="BI27" s="151"/>
      <c r="BJ27" s="152"/>
      <c r="BK27" s="135"/>
      <c r="BL27" s="564"/>
      <c r="BM27" s="565"/>
      <c r="BN27" s="565"/>
      <c r="BO27" s="565"/>
      <c r="BP27" s="565"/>
      <c r="BQ27" s="565"/>
      <c r="BR27" s="565"/>
      <c r="BS27" s="565"/>
      <c r="BT27" s="565"/>
      <c r="BU27" s="565"/>
      <c r="BV27" s="565"/>
      <c r="BW27" s="565"/>
      <c r="BX27" s="565"/>
      <c r="BY27" s="565"/>
      <c r="BZ27" s="566"/>
    </row>
    <row r="28" spans="1:78" ht="13.5" customHeight="1">
      <c r="A28" s="135"/>
      <c r="B28" s="150"/>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c r="AB28" s="151"/>
      <c r="AC28" s="151"/>
      <c r="AD28" s="151"/>
      <c r="AE28" s="151"/>
      <c r="AF28" s="151"/>
      <c r="AG28" s="151"/>
      <c r="AH28" s="151"/>
      <c r="AI28" s="151"/>
      <c r="AJ28" s="151"/>
      <c r="AK28" s="151"/>
      <c r="AL28" s="151"/>
      <c r="AM28" s="151"/>
      <c r="AN28" s="151"/>
      <c r="AO28" s="151"/>
      <c r="AP28" s="151"/>
      <c r="AQ28" s="151"/>
      <c r="AR28" s="151"/>
      <c r="AS28" s="151"/>
      <c r="AT28" s="151"/>
      <c r="AU28" s="151"/>
      <c r="AV28" s="151"/>
      <c r="AW28" s="151"/>
      <c r="AX28" s="151"/>
      <c r="AY28" s="151"/>
      <c r="AZ28" s="151"/>
      <c r="BA28" s="151"/>
      <c r="BB28" s="151"/>
      <c r="BC28" s="151"/>
      <c r="BD28" s="151"/>
      <c r="BE28" s="151"/>
      <c r="BF28" s="151"/>
      <c r="BG28" s="151"/>
      <c r="BH28" s="151"/>
      <c r="BI28" s="151"/>
      <c r="BJ28" s="152"/>
      <c r="BK28" s="135"/>
      <c r="BL28" s="564"/>
      <c r="BM28" s="565"/>
      <c r="BN28" s="565"/>
      <c r="BO28" s="565"/>
      <c r="BP28" s="565"/>
      <c r="BQ28" s="565"/>
      <c r="BR28" s="565"/>
      <c r="BS28" s="565"/>
      <c r="BT28" s="565"/>
      <c r="BU28" s="565"/>
      <c r="BV28" s="565"/>
      <c r="BW28" s="565"/>
      <c r="BX28" s="565"/>
      <c r="BY28" s="565"/>
      <c r="BZ28" s="566"/>
    </row>
    <row r="29" spans="1:78" ht="13.5" customHeight="1">
      <c r="A29" s="135"/>
      <c r="B29" s="150"/>
      <c r="C29" s="151"/>
      <c r="D29" s="151"/>
      <c r="E29" s="151"/>
      <c r="F29" s="151"/>
      <c r="G29" s="151"/>
      <c r="H29" s="151"/>
      <c r="I29" s="151"/>
      <c r="J29" s="151"/>
      <c r="K29" s="151"/>
      <c r="L29" s="151"/>
      <c r="M29" s="151"/>
      <c r="N29" s="151"/>
      <c r="O29" s="151"/>
      <c r="P29" s="151"/>
      <c r="Q29" s="151"/>
      <c r="R29" s="151"/>
      <c r="S29" s="151"/>
      <c r="T29" s="151"/>
      <c r="U29" s="151"/>
      <c r="V29" s="151"/>
      <c r="W29" s="151"/>
      <c r="X29" s="151"/>
      <c r="Y29" s="151"/>
      <c r="Z29" s="151"/>
      <c r="AA29" s="151"/>
      <c r="AB29" s="151"/>
      <c r="AC29" s="151"/>
      <c r="AD29" s="151"/>
      <c r="AE29" s="151"/>
      <c r="AF29" s="151"/>
      <c r="AG29" s="151"/>
      <c r="AH29" s="151"/>
      <c r="AI29" s="151"/>
      <c r="AJ29" s="151"/>
      <c r="AK29" s="151"/>
      <c r="AL29" s="151"/>
      <c r="AM29" s="151"/>
      <c r="AN29" s="151"/>
      <c r="AO29" s="151"/>
      <c r="AP29" s="151"/>
      <c r="AQ29" s="151"/>
      <c r="AR29" s="151"/>
      <c r="AS29" s="151"/>
      <c r="AT29" s="151"/>
      <c r="AU29" s="151"/>
      <c r="AV29" s="151"/>
      <c r="AW29" s="151"/>
      <c r="AX29" s="151"/>
      <c r="AY29" s="151"/>
      <c r="AZ29" s="151"/>
      <c r="BA29" s="151"/>
      <c r="BB29" s="151"/>
      <c r="BC29" s="151"/>
      <c r="BD29" s="151"/>
      <c r="BE29" s="151"/>
      <c r="BF29" s="151"/>
      <c r="BG29" s="151"/>
      <c r="BH29" s="151"/>
      <c r="BI29" s="151"/>
      <c r="BJ29" s="152"/>
      <c r="BK29" s="135"/>
      <c r="BL29" s="564"/>
      <c r="BM29" s="565"/>
      <c r="BN29" s="565"/>
      <c r="BO29" s="565"/>
      <c r="BP29" s="565"/>
      <c r="BQ29" s="565"/>
      <c r="BR29" s="565"/>
      <c r="BS29" s="565"/>
      <c r="BT29" s="565"/>
      <c r="BU29" s="565"/>
      <c r="BV29" s="565"/>
      <c r="BW29" s="565"/>
      <c r="BX29" s="565"/>
      <c r="BY29" s="565"/>
      <c r="BZ29" s="566"/>
    </row>
    <row r="30" spans="1:78" ht="13.5" customHeight="1">
      <c r="A30" s="135"/>
      <c r="B30" s="150"/>
      <c r="C30" s="151"/>
      <c r="D30" s="151"/>
      <c r="E30" s="151"/>
      <c r="F30" s="151"/>
      <c r="G30" s="151"/>
      <c r="H30" s="151"/>
      <c r="I30" s="151"/>
      <c r="J30" s="151"/>
      <c r="K30" s="151"/>
      <c r="L30" s="151"/>
      <c r="M30" s="151"/>
      <c r="N30" s="151"/>
      <c r="O30" s="151"/>
      <c r="P30" s="151"/>
      <c r="Q30" s="151"/>
      <c r="R30" s="151"/>
      <c r="S30" s="151"/>
      <c r="T30" s="151"/>
      <c r="U30" s="151"/>
      <c r="V30" s="151"/>
      <c r="W30" s="151"/>
      <c r="X30" s="151"/>
      <c r="Y30" s="151"/>
      <c r="Z30" s="151"/>
      <c r="AA30" s="151"/>
      <c r="AB30" s="151"/>
      <c r="AC30" s="151"/>
      <c r="AD30" s="151"/>
      <c r="AE30" s="151"/>
      <c r="AF30" s="151"/>
      <c r="AG30" s="151"/>
      <c r="AH30" s="151"/>
      <c r="AI30" s="151"/>
      <c r="AJ30" s="151"/>
      <c r="AK30" s="151"/>
      <c r="AL30" s="151"/>
      <c r="AM30" s="151"/>
      <c r="AN30" s="151"/>
      <c r="AO30" s="151"/>
      <c r="AP30" s="151"/>
      <c r="AQ30" s="151"/>
      <c r="AR30" s="151"/>
      <c r="AS30" s="151"/>
      <c r="AT30" s="151"/>
      <c r="AU30" s="151"/>
      <c r="AV30" s="151"/>
      <c r="AW30" s="151"/>
      <c r="AX30" s="151"/>
      <c r="AY30" s="151"/>
      <c r="AZ30" s="151"/>
      <c r="BA30" s="151"/>
      <c r="BB30" s="151"/>
      <c r="BC30" s="151"/>
      <c r="BD30" s="151"/>
      <c r="BE30" s="151"/>
      <c r="BF30" s="151"/>
      <c r="BG30" s="151"/>
      <c r="BH30" s="151"/>
      <c r="BI30" s="151"/>
      <c r="BJ30" s="152"/>
      <c r="BK30" s="135"/>
      <c r="BL30" s="564"/>
      <c r="BM30" s="565"/>
      <c r="BN30" s="565"/>
      <c r="BO30" s="565"/>
      <c r="BP30" s="565"/>
      <c r="BQ30" s="565"/>
      <c r="BR30" s="565"/>
      <c r="BS30" s="565"/>
      <c r="BT30" s="565"/>
      <c r="BU30" s="565"/>
      <c r="BV30" s="565"/>
      <c r="BW30" s="565"/>
      <c r="BX30" s="565"/>
      <c r="BY30" s="565"/>
      <c r="BZ30" s="566"/>
    </row>
    <row r="31" spans="1:78" ht="13.5" customHeight="1">
      <c r="A31" s="135"/>
      <c r="B31" s="150"/>
      <c r="C31" s="151"/>
      <c r="D31" s="151"/>
      <c r="E31" s="151"/>
      <c r="F31" s="151"/>
      <c r="G31" s="151"/>
      <c r="H31" s="151"/>
      <c r="I31" s="151"/>
      <c r="J31" s="151"/>
      <c r="K31" s="151"/>
      <c r="L31" s="151"/>
      <c r="M31" s="151"/>
      <c r="N31" s="151"/>
      <c r="O31" s="151"/>
      <c r="P31" s="151"/>
      <c r="Q31" s="151"/>
      <c r="R31" s="151"/>
      <c r="S31" s="151"/>
      <c r="T31" s="151"/>
      <c r="U31" s="151"/>
      <c r="V31" s="151"/>
      <c r="W31" s="151"/>
      <c r="X31" s="151"/>
      <c r="Y31" s="151"/>
      <c r="Z31" s="151"/>
      <c r="AA31" s="151"/>
      <c r="AB31" s="151"/>
      <c r="AC31" s="151"/>
      <c r="AD31" s="151"/>
      <c r="AE31" s="151"/>
      <c r="AF31" s="151"/>
      <c r="AG31" s="151"/>
      <c r="AH31" s="151"/>
      <c r="AI31" s="151"/>
      <c r="AJ31" s="151"/>
      <c r="AK31" s="151"/>
      <c r="AL31" s="151"/>
      <c r="AM31" s="151"/>
      <c r="AN31" s="151"/>
      <c r="AO31" s="151"/>
      <c r="AP31" s="151"/>
      <c r="AQ31" s="151"/>
      <c r="AR31" s="151"/>
      <c r="AS31" s="151"/>
      <c r="AT31" s="151"/>
      <c r="AU31" s="151"/>
      <c r="AV31" s="151"/>
      <c r="AW31" s="151"/>
      <c r="AX31" s="151"/>
      <c r="AY31" s="151"/>
      <c r="AZ31" s="151"/>
      <c r="BA31" s="151"/>
      <c r="BB31" s="151"/>
      <c r="BC31" s="151"/>
      <c r="BD31" s="151"/>
      <c r="BE31" s="151"/>
      <c r="BF31" s="151"/>
      <c r="BG31" s="151"/>
      <c r="BH31" s="151"/>
      <c r="BI31" s="151"/>
      <c r="BJ31" s="152"/>
      <c r="BK31" s="135"/>
      <c r="BL31" s="564"/>
      <c r="BM31" s="565"/>
      <c r="BN31" s="565"/>
      <c r="BO31" s="565"/>
      <c r="BP31" s="565"/>
      <c r="BQ31" s="565"/>
      <c r="BR31" s="565"/>
      <c r="BS31" s="565"/>
      <c r="BT31" s="565"/>
      <c r="BU31" s="565"/>
      <c r="BV31" s="565"/>
      <c r="BW31" s="565"/>
      <c r="BX31" s="565"/>
      <c r="BY31" s="565"/>
      <c r="BZ31" s="566"/>
    </row>
    <row r="32" spans="1:78" ht="13.5" customHeight="1">
      <c r="A32" s="135"/>
      <c r="B32" s="150"/>
      <c r="C32" s="151"/>
      <c r="D32" s="151"/>
      <c r="E32" s="151"/>
      <c r="F32" s="151"/>
      <c r="G32" s="151"/>
      <c r="H32" s="151"/>
      <c r="I32" s="151"/>
      <c r="J32" s="151"/>
      <c r="K32" s="151"/>
      <c r="L32" s="151"/>
      <c r="M32" s="151"/>
      <c r="N32" s="151"/>
      <c r="O32" s="151"/>
      <c r="P32" s="151"/>
      <c r="Q32" s="151"/>
      <c r="R32" s="151"/>
      <c r="S32" s="151"/>
      <c r="T32" s="151"/>
      <c r="U32" s="151"/>
      <c r="V32" s="151"/>
      <c r="W32" s="151"/>
      <c r="X32" s="151"/>
      <c r="Y32" s="151"/>
      <c r="Z32" s="151"/>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c r="BE32" s="151"/>
      <c r="BF32" s="151"/>
      <c r="BG32" s="151"/>
      <c r="BH32" s="151"/>
      <c r="BI32" s="151"/>
      <c r="BJ32" s="152"/>
      <c r="BK32" s="135"/>
      <c r="BL32" s="564"/>
      <c r="BM32" s="565"/>
      <c r="BN32" s="565"/>
      <c r="BO32" s="565"/>
      <c r="BP32" s="565"/>
      <c r="BQ32" s="565"/>
      <c r="BR32" s="565"/>
      <c r="BS32" s="565"/>
      <c r="BT32" s="565"/>
      <c r="BU32" s="565"/>
      <c r="BV32" s="565"/>
      <c r="BW32" s="565"/>
      <c r="BX32" s="565"/>
      <c r="BY32" s="565"/>
      <c r="BZ32" s="566"/>
    </row>
    <row r="33" spans="1:78" ht="13.5" customHeight="1">
      <c r="A33" s="135"/>
      <c r="B33" s="150"/>
      <c r="C33" s="151"/>
      <c r="D33" s="151"/>
      <c r="E33" s="151"/>
      <c r="F33" s="151"/>
      <c r="G33" s="151"/>
      <c r="H33" s="151"/>
      <c r="I33" s="151"/>
      <c r="J33" s="151"/>
      <c r="K33" s="151"/>
      <c r="L33" s="151"/>
      <c r="M33" s="151"/>
      <c r="N33" s="151"/>
      <c r="O33" s="151"/>
      <c r="P33" s="151"/>
      <c r="Q33" s="151"/>
      <c r="R33" s="151"/>
      <c r="S33" s="151"/>
      <c r="T33" s="151"/>
      <c r="U33" s="151"/>
      <c r="V33" s="151"/>
      <c r="W33" s="151"/>
      <c r="X33" s="151"/>
      <c r="Y33" s="151"/>
      <c r="Z33" s="151"/>
      <c r="AA33" s="151"/>
      <c r="AB33" s="151"/>
      <c r="AC33" s="151"/>
      <c r="AD33" s="151"/>
      <c r="AE33" s="151"/>
      <c r="AF33" s="151"/>
      <c r="AG33" s="151"/>
      <c r="AH33" s="151"/>
      <c r="AI33" s="151"/>
      <c r="AJ33" s="151"/>
      <c r="AK33" s="151"/>
      <c r="AL33" s="151"/>
      <c r="AM33" s="151"/>
      <c r="AN33" s="151"/>
      <c r="AO33" s="151"/>
      <c r="AP33" s="151"/>
      <c r="AQ33" s="151"/>
      <c r="AR33" s="151"/>
      <c r="AS33" s="151"/>
      <c r="AT33" s="151"/>
      <c r="AU33" s="151"/>
      <c r="AV33" s="151"/>
      <c r="AW33" s="151"/>
      <c r="AX33" s="151"/>
      <c r="AY33" s="151"/>
      <c r="AZ33" s="151"/>
      <c r="BA33" s="151"/>
      <c r="BB33" s="151"/>
      <c r="BC33" s="151"/>
      <c r="BD33" s="151"/>
      <c r="BE33" s="151"/>
      <c r="BF33" s="151"/>
      <c r="BG33" s="151"/>
      <c r="BH33" s="151"/>
      <c r="BI33" s="151"/>
      <c r="BJ33" s="152"/>
      <c r="BK33" s="135"/>
      <c r="BL33" s="564"/>
      <c r="BM33" s="565"/>
      <c r="BN33" s="565"/>
      <c r="BO33" s="565"/>
      <c r="BP33" s="565"/>
      <c r="BQ33" s="565"/>
      <c r="BR33" s="565"/>
      <c r="BS33" s="565"/>
      <c r="BT33" s="565"/>
      <c r="BU33" s="565"/>
      <c r="BV33" s="565"/>
      <c r="BW33" s="565"/>
      <c r="BX33" s="565"/>
      <c r="BY33" s="565"/>
      <c r="BZ33" s="566"/>
    </row>
    <row r="34" spans="1:78" ht="13.5" customHeight="1">
      <c r="A34" s="135"/>
      <c r="B34" s="150"/>
      <c r="C34" s="153"/>
      <c r="D34" s="153"/>
      <c r="E34" s="153"/>
      <c r="F34" s="153"/>
      <c r="G34" s="153"/>
      <c r="H34" s="153"/>
      <c r="I34" s="153"/>
      <c r="J34" s="153"/>
      <c r="K34" s="153"/>
      <c r="L34" s="153"/>
      <c r="M34" s="153"/>
      <c r="N34" s="153"/>
      <c r="O34" s="153"/>
      <c r="P34" s="153"/>
      <c r="Q34" s="154"/>
      <c r="R34" s="153"/>
      <c r="S34" s="153"/>
      <c r="T34" s="153"/>
      <c r="U34" s="153"/>
      <c r="V34" s="153"/>
      <c r="W34" s="153"/>
      <c r="X34" s="153"/>
      <c r="Y34" s="153"/>
      <c r="Z34" s="153"/>
      <c r="AA34" s="153"/>
      <c r="AB34" s="153"/>
      <c r="AC34" s="153"/>
      <c r="AD34" s="153"/>
      <c r="AE34" s="153"/>
      <c r="AF34" s="154"/>
      <c r="AG34" s="153"/>
      <c r="AH34" s="153"/>
      <c r="AI34" s="153"/>
      <c r="AJ34" s="153"/>
      <c r="AK34" s="153"/>
      <c r="AL34" s="153"/>
      <c r="AM34" s="153"/>
      <c r="AN34" s="153"/>
      <c r="AO34" s="153"/>
      <c r="AP34" s="153"/>
      <c r="AQ34" s="153"/>
      <c r="AR34" s="153"/>
      <c r="AS34" s="153"/>
      <c r="AT34" s="153"/>
      <c r="AU34" s="154"/>
      <c r="AV34" s="153"/>
      <c r="AW34" s="153"/>
      <c r="AX34" s="153"/>
      <c r="AY34" s="153"/>
      <c r="AZ34" s="153"/>
      <c r="BA34" s="153"/>
      <c r="BB34" s="153"/>
      <c r="BC34" s="153"/>
      <c r="BD34" s="153"/>
      <c r="BE34" s="153"/>
      <c r="BF34" s="153"/>
      <c r="BG34" s="153"/>
      <c r="BH34" s="153"/>
      <c r="BI34" s="153"/>
      <c r="BJ34" s="152"/>
      <c r="BK34" s="135"/>
      <c r="BL34" s="564"/>
      <c r="BM34" s="565"/>
      <c r="BN34" s="565"/>
      <c r="BO34" s="565"/>
      <c r="BP34" s="565"/>
      <c r="BQ34" s="565"/>
      <c r="BR34" s="565"/>
      <c r="BS34" s="565"/>
      <c r="BT34" s="565"/>
      <c r="BU34" s="565"/>
      <c r="BV34" s="565"/>
      <c r="BW34" s="565"/>
      <c r="BX34" s="565"/>
      <c r="BY34" s="565"/>
      <c r="BZ34" s="566"/>
    </row>
    <row r="35" spans="1:78" ht="13.5" customHeight="1">
      <c r="A35" s="135"/>
      <c r="B35" s="150"/>
      <c r="C35" s="153"/>
      <c r="D35" s="153"/>
      <c r="E35" s="153"/>
      <c r="F35" s="153"/>
      <c r="G35" s="153"/>
      <c r="H35" s="153"/>
      <c r="I35" s="153"/>
      <c r="J35" s="153"/>
      <c r="K35" s="153"/>
      <c r="L35" s="153"/>
      <c r="M35" s="153"/>
      <c r="N35" s="153"/>
      <c r="O35" s="153"/>
      <c r="P35" s="153"/>
      <c r="Q35" s="154"/>
      <c r="R35" s="153"/>
      <c r="S35" s="153"/>
      <c r="T35" s="153"/>
      <c r="U35" s="153"/>
      <c r="V35" s="153"/>
      <c r="W35" s="153"/>
      <c r="X35" s="153"/>
      <c r="Y35" s="153"/>
      <c r="Z35" s="153"/>
      <c r="AA35" s="153"/>
      <c r="AB35" s="153"/>
      <c r="AC35" s="153"/>
      <c r="AD35" s="153"/>
      <c r="AE35" s="153"/>
      <c r="AF35" s="154"/>
      <c r="AG35" s="153"/>
      <c r="AH35" s="153"/>
      <c r="AI35" s="153"/>
      <c r="AJ35" s="153"/>
      <c r="AK35" s="153"/>
      <c r="AL35" s="153"/>
      <c r="AM35" s="153"/>
      <c r="AN35" s="153"/>
      <c r="AO35" s="153"/>
      <c r="AP35" s="153"/>
      <c r="AQ35" s="153"/>
      <c r="AR35" s="153"/>
      <c r="AS35" s="153"/>
      <c r="AT35" s="153"/>
      <c r="AU35" s="154"/>
      <c r="AV35" s="153"/>
      <c r="AW35" s="153"/>
      <c r="AX35" s="153"/>
      <c r="AY35" s="153"/>
      <c r="AZ35" s="153"/>
      <c r="BA35" s="153"/>
      <c r="BB35" s="153"/>
      <c r="BC35" s="153"/>
      <c r="BD35" s="153"/>
      <c r="BE35" s="153"/>
      <c r="BF35" s="153"/>
      <c r="BG35" s="153"/>
      <c r="BH35" s="153"/>
      <c r="BI35" s="153"/>
      <c r="BJ35" s="152"/>
      <c r="BK35" s="135"/>
      <c r="BL35" s="564"/>
      <c r="BM35" s="565"/>
      <c r="BN35" s="565"/>
      <c r="BO35" s="565"/>
      <c r="BP35" s="565"/>
      <c r="BQ35" s="565"/>
      <c r="BR35" s="565"/>
      <c r="BS35" s="565"/>
      <c r="BT35" s="565"/>
      <c r="BU35" s="565"/>
      <c r="BV35" s="565"/>
      <c r="BW35" s="565"/>
      <c r="BX35" s="565"/>
      <c r="BY35" s="565"/>
      <c r="BZ35" s="566"/>
    </row>
    <row r="36" spans="1:78" ht="13.5" customHeight="1">
      <c r="A36" s="135"/>
      <c r="B36" s="150"/>
      <c r="C36" s="151"/>
      <c r="D36" s="151"/>
      <c r="E36" s="151"/>
      <c r="F36" s="151"/>
      <c r="G36" s="151"/>
      <c r="H36" s="151"/>
      <c r="I36" s="151"/>
      <c r="J36" s="151"/>
      <c r="K36" s="151"/>
      <c r="L36" s="151"/>
      <c r="M36" s="151"/>
      <c r="N36" s="151"/>
      <c r="O36" s="151"/>
      <c r="P36" s="151"/>
      <c r="Q36" s="151"/>
      <c r="R36" s="151"/>
      <c r="S36" s="151"/>
      <c r="T36" s="151"/>
      <c r="U36" s="151"/>
      <c r="V36" s="151"/>
      <c r="W36" s="151"/>
      <c r="X36" s="151"/>
      <c r="Y36" s="151"/>
      <c r="Z36" s="151"/>
      <c r="AA36" s="151"/>
      <c r="AB36" s="151"/>
      <c r="AC36" s="151"/>
      <c r="AD36" s="151"/>
      <c r="AE36" s="151"/>
      <c r="AF36" s="151"/>
      <c r="AG36" s="151"/>
      <c r="AH36" s="151"/>
      <c r="AI36" s="151"/>
      <c r="AJ36" s="151"/>
      <c r="AK36" s="151"/>
      <c r="AL36" s="151"/>
      <c r="AM36" s="151"/>
      <c r="AN36" s="151"/>
      <c r="AO36" s="151"/>
      <c r="AP36" s="151"/>
      <c r="AQ36" s="151"/>
      <c r="AR36" s="151"/>
      <c r="AS36" s="151"/>
      <c r="AT36" s="151"/>
      <c r="AU36" s="151"/>
      <c r="AV36" s="151"/>
      <c r="AW36" s="151"/>
      <c r="AX36" s="151"/>
      <c r="AY36" s="151"/>
      <c r="AZ36" s="151"/>
      <c r="BA36" s="151"/>
      <c r="BB36" s="151"/>
      <c r="BC36" s="151"/>
      <c r="BD36" s="151"/>
      <c r="BE36" s="151"/>
      <c r="BF36" s="151"/>
      <c r="BG36" s="151"/>
      <c r="BH36" s="151"/>
      <c r="BI36" s="151"/>
      <c r="BJ36" s="152"/>
      <c r="BK36" s="135"/>
      <c r="BL36" s="564"/>
      <c r="BM36" s="565"/>
      <c r="BN36" s="565"/>
      <c r="BO36" s="565"/>
      <c r="BP36" s="565"/>
      <c r="BQ36" s="565"/>
      <c r="BR36" s="565"/>
      <c r="BS36" s="565"/>
      <c r="BT36" s="565"/>
      <c r="BU36" s="565"/>
      <c r="BV36" s="565"/>
      <c r="BW36" s="565"/>
      <c r="BX36" s="565"/>
      <c r="BY36" s="565"/>
      <c r="BZ36" s="566"/>
    </row>
    <row r="37" spans="1:78" ht="13.5" customHeight="1">
      <c r="A37" s="135"/>
      <c r="B37" s="150"/>
      <c r="C37" s="151"/>
      <c r="D37" s="151"/>
      <c r="E37" s="151"/>
      <c r="F37" s="151"/>
      <c r="G37" s="151"/>
      <c r="H37" s="151"/>
      <c r="I37" s="151"/>
      <c r="J37" s="151"/>
      <c r="K37" s="151"/>
      <c r="L37" s="151"/>
      <c r="M37" s="151"/>
      <c r="N37" s="151"/>
      <c r="O37" s="151"/>
      <c r="P37" s="151"/>
      <c r="Q37" s="151"/>
      <c r="R37" s="151"/>
      <c r="S37" s="151"/>
      <c r="T37" s="151"/>
      <c r="U37" s="151"/>
      <c r="V37" s="151"/>
      <c r="W37" s="151"/>
      <c r="X37" s="151"/>
      <c r="Y37" s="151"/>
      <c r="Z37" s="151"/>
      <c r="AA37" s="151"/>
      <c r="AB37" s="151"/>
      <c r="AC37" s="151"/>
      <c r="AD37" s="151"/>
      <c r="AE37" s="151"/>
      <c r="AF37" s="151"/>
      <c r="AG37" s="151"/>
      <c r="AH37" s="151"/>
      <c r="AI37" s="151"/>
      <c r="AJ37" s="151"/>
      <c r="AK37" s="151"/>
      <c r="AL37" s="151"/>
      <c r="AM37" s="151"/>
      <c r="AN37" s="151"/>
      <c r="AO37" s="151"/>
      <c r="AP37" s="151"/>
      <c r="AQ37" s="151"/>
      <c r="AR37" s="151"/>
      <c r="AS37" s="151"/>
      <c r="AT37" s="151"/>
      <c r="AU37" s="151"/>
      <c r="AV37" s="151"/>
      <c r="AW37" s="151"/>
      <c r="AX37" s="151"/>
      <c r="AY37" s="151"/>
      <c r="AZ37" s="151"/>
      <c r="BA37" s="151"/>
      <c r="BB37" s="151"/>
      <c r="BC37" s="151"/>
      <c r="BD37" s="151"/>
      <c r="BE37" s="151"/>
      <c r="BF37" s="151"/>
      <c r="BG37" s="151"/>
      <c r="BH37" s="151"/>
      <c r="BI37" s="151"/>
      <c r="BJ37" s="152"/>
      <c r="BK37" s="135"/>
      <c r="BL37" s="564"/>
      <c r="BM37" s="565"/>
      <c r="BN37" s="565"/>
      <c r="BO37" s="565"/>
      <c r="BP37" s="565"/>
      <c r="BQ37" s="565"/>
      <c r="BR37" s="565"/>
      <c r="BS37" s="565"/>
      <c r="BT37" s="565"/>
      <c r="BU37" s="565"/>
      <c r="BV37" s="565"/>
      <c r="BW37" s="565"/>
      <c r="BX37" s="565"/>
      <c r="BY37" s="565"/>
      <c r="BZ37" s="566"/>
    </row>
    <row r="38" spans="1:78" ht="13.5" customHeight="1">
      <c r="A38" s="135"/>
      <c r="B38" s="150"/>
      <c r="C38" s="151"/>
      <c r="D38" s="151"/>
      <c r="E38" s="151"/>
      <c r="F38" s="151"/>
      <c r="G38" s="151"/>
      <c r="H38" s="151"/>
      <c r="I38" s="151"/>
      <c r="J38" s="151"/>
      <c r="K38" s="151"/>
      <c r="L38" s="151"/>
      <c r="M38" s="151"/>
      <c r="N38" s="151"/>
      <c r="O38" s="151"/>
      <c r="P38" s="151"/>
      <c r="Q38" s="151"/>
      <c r="R38" s="151"/>
      <c r="S38" s="151"/>
      <c r="T38" s="151"/>
      <c r="U38" s="151"/>
      <c r="V38" s="151"/>
      <c r="W38" s="151"/>
      <c r="X38" s="151"/>
      <c r="Y38" s="151"/>
      <c r="Z38" s="151"/>
      <c r="AA38" s="151"/>
      <c r="AB38" s="151"/>
      <c r="AC38" s="151"/>
      <c r="AD38" s="151"/>
      <c r="AE38" s="151"/>
      <c r="AF38" s="151"/>
      <c r="AG38" s="151"/>
      <c r="AH38" s="151"/>
      <c r="AI38" s="151"/>
      <c r="AJ38" s="151"/>
      <c r="AK38" s="151"/>
      <c r="AL38" s="151"/>
      <c r="AM38" s="151"/>
      <c r="AN38" s="151"/>
      <c r="AO38" s="151"/>
      <c r="AP38" s="151"/>
      <c r="AQ38" s="151"/>
      <c r="AR38" s="151"/>
      <c r="AS38" s="151"/>
      <c r="AT38" s="151"/>
      <c r="AU38" s="151"/>
      <c r="AV38" s="151"/>
      <c r="AW38" s="151"/>
      <c r="AX38" s="151"/>
      <c r="AY38" s="151"/>
      <c r="AZ38" s="151"/>
      <c r="BA38" s="151"/>
      <c r="BB38" s="151"/>
      <c r="BC38" s="151"/>
      <c r="BD38" s="151"/>
      <c r="BE38" s="151"/>
      <c r="BF38" s="151"/>
      <c r="BG38" s="151"/>
      <c r="BH38" s="151"/>
      <c r="BI38" s="151"/>
      <c r="BJ38" s="152"/>
      <c r="BK38" s="135"/>
      <c r="BL38" s="564"/>
      <c r="BM38" s="565"/>
      <c r="BN38" s="565"/>
      <c r="BO38" s="565"/>
      <c r="BP38" s="565"/>
      <c r="BQ38" s="565"/>
      <c r="BR38" s="565"/>
      <c r="BS38" s="565"/>
      <c r="BT38" s="565"/>
      <c r="BU38" s="565"/>
      <c r="BV38" s="565"/>
      <c r="BW38" s="565"/>
      <c r="BX38" s="565"/>
      <c r="BY38" s="565"/>
      <c r="BZ38" s="566"/>
    </row>
    <row r="39" spans="1:78" ht="13.5" customHeight="1">
      <c r="A39" s="135"/>
      <c r="B39" s="150"/>
      <c r="C39" s="151"/>
      <c r="D39" s="151"/>
      <c r="E39" s="151"/>
      <c r="F39" s="151"/>
      <c r="G39" s="151"/>
      <c r="H39" s="151"/>
      <c r="I39" s="151"/>
      <c r="J39" s="151"/>
      <c r="K39" s="151"/>
      <c r="L39" s="151"/>
      <c r="M39" s="151"/>
      <c r="N39" s="151"/>
      <c r="O39" s="151"/>
      <c r="P39" s="151"/>
      <c r="Q39" s="151"/>
      <c r="R39" s="151"/>
      <c r="S39" s="151"/>
      <c r="T39" s="151"/>
      <c r="U39" s="151"/>
      <c r="V39" s="151"/>
      <c r="W39" s="151"/>
      <c r="X39" s="151"/>
      <c r="Y39" s="151"/>
      <c r="Z39" s="151"/>
      <c r="AA39" s="151"/>
      <c r="AB39" s="151"/>
      <c r="AC39" s="151"/>
      <c r="AD39" s="151"/>
      <c r="AE39" s="151"/>
      <c r="AF39" s="151"/>
      <c r="AG39" s="151"/>
      <c r="AH39" s="151"/>
      <c r="AI39" s="151"/>
      <c r="AJ39" s="151"/>
      <c r="AK39" s="151"/>
      <c r="AL39" s="151"/>
      <c r="AM39" s="151"/>
      <c r="AN39" s="151"/>
      <c r="AO39" s="151"/>
      <c r="AP39" s="151"/>
      <c r="AQ39" s="151"/>
      <c r="AR39" s="151"/>
      <c r="AS39" s="151"/>
      <c r="AT39" s="151"/>
      <c r="AU39" s="151"/>
      <c r="AV39" s="151"/>
      <c r="AW39" s="151"/>
      <c r="AX39" s="151"/>
      <c r="AY39" s="151"/>
      <c r="AZ39" s="151"/>
      <c r="BA39" s="151"/>
      <c r="BB39" s="151"/>
      <c r="BC39" s="151"/>
      <c r="BD39" s="151"/>
      <c r="BE39" s="151"/>
      <c r="BF39" s="151"/>
      <c r="BG39" s="151"/>
      <c r="BH39" s="151"/>
      <c r="BI39" s="151"/>
      <c r="BJ39" s="152"/>
      <c r="BK39" s="135"/>
      <c r="BL39" s="564"/>
      <c r="BM39" s="565"/>
      <c r="BN39" s="565"/>
      <c r="BO39" s="565"/>
      <c r="BP39" s="565"/>
      <c r="BQ39" s="565"/>
      <c r="BR39" s="565"/>
      <c r="BS39" s="565"/>
      <c r="BT39" s="565"/>
      <c r="BU39" s="565"/>
      <c r="BV39" s="565"/>
      <c r="BW39" s="565"/>
      <c r="BX39" s="565"/>
      <c r="BY39" s="565"/>
      <c r="BZ39" s="566"/>
    </row>
    <row r="40" spans="1:78" ht="13.5" customHeight="1">
      <c r="A40" s="135"/>
      <c r="B40" s="150"/>
      <c r="C40" s="151"/>
      <c r="D40" s="151"/>
      <c r="E40" s="151"/>
      <c r="F40" s="151"/>
      <c r="G40" s="151"/>
      <c r="H40" s="151"/>
      <c r="I40" s="151"/>
      <c r="J40" s="151"/>
      <c r="K40" s="151"/>
      <c r="L40" s="151"/>
      <c r="M40" s="151"/>
      <c r="N40" s="151"/>
      <c r="O40" s="151"/>
      <c r="P40" s="151"/>
      <c r="Q40" s="151"/>
      <c r="R40" s="151"/>
      <c r="S40" s="151"/>
      <c r="T40" s="151"/>
      <c r="U40" s="151"/>
      <c r="V40" s="151"/>
      <c r="W40" s="151"/>
      <c r="X40" s="151"/>
      <c r="Y40" s="151"/>
      <c r="Z40" s="151"/>
      <c r="AA40" s="151"/>
      <c r="AB40" s="151"/>
      <c r="AC40" s="151"/>
      <c r="AD40" s="151"/>
      <c r="AE40" s="151"/>
      <c r="AF40" s="151"/>
      <c r="AG40" s="151"/>
      <c r="AH40" s="151"/>
      <c r="AI40" s="151"/>
      <c r="AJ40" s="151"/>
      <c r="AK40" s="151"/>
      <c r="AL40" s="151"/>
      <c r="AM40" s="151"/>
      <c r="AN40" s="151"/>
      <c r="AO40" s="151"/>
      <c r="AP40" s="151"/>
      <c r="AQ40" s="151"/>
      <c r="AR40" s="151"/>
      <c r="AS40" s="151"/>
      <c r="AT40" s="151"/>
      <c r="AU40" s="151"/>
      <c r="AV40" s="151"/>
      <c r="AW40" s="151"/>
      <c r="AX40" s="151"/>
      <c r="AY40" s="151"/>
      <c r="AZ40" s="151"/>
      <c r="BA40" s="151"/>
      <c r="BB40" s="151"/>
      <c r="BC40" s="151"/>
      <c r="BD40" s="151"/>
      <c r="BE40" s="151"/>
      <c r="BF40" s="151"/>
      <c r="BG40" s="151"/>
      <c r="BH40" s="151"/>
      <c r="BI40" s="151"/>
      <c r="BJ40" s="152"/>
      <c r="BK40" s="135"/>
      <c r="BL40" s="564"/>
      <c r="BM40" s="565"/>
      <c r="BN40" s="565"/>
      <c r="BO40" s="565"/>
      <c r="BP40" s="565"/>
      <c r="BQ40" s="565"/>
      <c r="BR40" s="565"/>
      <c r="BS40" s="565"/>
      <c r="BT40" s="565"/>
      <c r="BU40" s="565"/>
      <c r="BV40" s="565"/>
      <c r="BW40" s="565"/>
      <c r="BX40" s="565"/>
      <c r="BY40" s="565"/>
      <c r="BZ40" s="566"/>
    </row>
    <row r="41" spans="1:78" ht="13.5" customHeight="1">
      <c r="A41" s="135"/>
      <c r="B41" s="150"/>
      <c r="C41" s="151"/>
      <c r="D41" s="151"/>
      <c r="E41" s="151"/>
      <c r="F41" s="151"/>
      <c r="G41" s="151"/>
      <c r="H41" s="151"/>
      <c r="I41" s="151"/>
      <c r="J41" s="151"/>
      <c r="K41" s="151"/>
      <c r="L41" s="151"/>
      <c r="M41" s="151"/>
      <c r="N41" s="151"/>
      <c r="O41" s="151"/>
      <c r="P41" s="151"/>
      <c r="Q41" s="151"/>
      <c r="R41" s="151"/>
      <c r="S41" s="151"/>
      <c r="T41" s="151"/>
      <c r="U41" s="151"/>
      <c r="V41" s="151"/>
      <c r="W41" s="151"/>
      <c r="X41" s="151"/>
      <c r="Y41" s="151"/>
      <c r="Z41" s="151"/>
      <c r="AA41" s="151"/>
      <c r="AB41" s="151"/>
      <c r="AC41" s="151"/>
      <c r="AD41" s="151"/>
      <c r="AE41" s="151"/>
      <c r="AF41" s="151"/>
      <c r="AG41" s="151"/>
      <c r="AH41" s="151"/>
      <c r="AI41" s="151"/>
      <c r="AJ41" s="151"/>
      <c r="AK41" s="151"/>
      <c r="AL41" s="151"/>
      <c r="AM41" s="151"/>
      <c r="AN41" s="151"/>
      <c r="AO41" s="151"/>
      <c r="AP41" s="151"/>
      <c r="AQ41" s="151"/>
      <c r="AR41" s="151"/>
      <c r="AS41" s="151"/>
      <c r="AT41" s="151"/>
      <c r="AU41" s="151"/>
      <c r="AV41" s="151"/>
      <c r="AW41" s="151"/>
      <c r="AX41" s="151"/>
      <c r="AY41" s="151"/>
      <c r="AZ41" s="151"/>
      <c r="BA41" s="151"/>
      <c r="BB41" s="151"/>
      <c r="BC41" s="151"/>
      <c r="BD41" s="151"/>
      <c r="BE41" s="151"/>
      <c r="BF41" s="151"/>
      <c r="BG41" s="151"/>
      <c r="BH41" s="151"/>
      <c r="BI41" s="151"/>
      <c r="BJ41" s="152"/>
      <c r="BK41" s="135"/>
      <c r="BL41" s="564"/>
      <c r="BM41" s="565"/>
      <c r="BN41" s="565"/>
      <c r="BO41" s="565"/>
      <c r="BP41" s="565"/>
      <c r="BQ41" s="565"/>
      <c r="BR41" s="565"/>
      <c r="BS41" s="565"/>
      <c r="BT41" s="565"/>
      <c r="BU41" s="565"/>
      <c r="BV41" s="565"/>
      <c r="BW41" s="565"/>
      <c r="BX41" s="565"/>
      <c r="BY41" s="565"/>
      <c r="BZ41" s="566"/>
    </row>
    <row r="42" spans="1:78" ht="13.5" customHeight="1">
      <c r="A42" s="135"/>
      <c r="B42" s="150"/>
      <c r="C42" s="151"/>
      <c r="D42" s="151"/>
      <c r="E42" s="151"/>
      <c r="F42" s="151"/>
      <c r="G42" s="151"/>
      <c r="H42" s="151"/>
      <c r="I42" s="151"/>
      <c r="J42" s="151"/>
      <c r="K42" s="151"/>
      <c r="L42" s="151"/>
      <c r="M42" s="151"/>
      <c r="N42" s="151"/>
      <c r="O42" s="151"/>
      <c r="P42" s="151"/>
      <c r="Q42" s="151"/>
      <c r="R42" s="151"/>
      <c r="S42" s="151"/>
      <c r="T42" s="151"/>
      <c r="U42" s="151"/>
      <c r="V42" s="151"/>
      <c r="W42" s="151"/>
      <c r="X42" s="151"/>
      <c r="Y42" s="151"/>
      <c r="Z42" s="151"/>
      <c r="AA42" s="151"/>
      <c r="AB42" s="151"/>
      <c r="AC42" s="151"/>
      <c r="AD42" s="151"/>
      <c r="AE42" s="151"/>
      <c r="AF42" s="151"/>
      <c r="AG42" s="151"/>
      <c r="AH42" s="151"/>
      <c r="AI42" s="151"/>
      <c r="AJ42" s="151"/>
      <c r="AK42" s="151"/>
      <c r="AL42" s="151"/>
      <c r="AM42" s="151"/>
      <c r="AN42" s="151"/>
      <c r="AO42" s="151"/>
      <c r="AP42" s="151"/>
      <c r="AQ42" s="151"/>
      <c r="AR42" s="151"/>
      <c r="AS42" s="151"/>
      <c r="AT42" s="151"/>
      <c r="AU42" s="151"/>
      <c r="AV42" s="151"/>
      <c r="AW42" s="151"/>
      <c r="AX42" s="151"/>
      <c r="AY42" s="151"/>
      <c r="AZ42" s="151"/>
      <c r="BA42" s="151"/>
      <c r="BB42" s="151"/>
      <c r="BC42" s="151"/>
      <c r="BD42" s="151"/>
      <c r="BE42" s="151"/>
      <c r="BF42" s="151"/>
      <c r="BG42" s="151"/>
      <c r="BH42" s="151"/>
      <c r="BI42" s="151"/>
      <c r="BJ42" s="152"/>
      <c r="BK42" s="135"/>
      <c r="BL42" s="564"/>
      <c r="BM42" s="565"/>
      <c r="BN42" s="565"/>
      <c r="BO42" s="565"/>
      <c r="BP42" s="565"/>
      <c r="BQ42" s="565"/>
      <c r="BR42" s="565"/>
      <c r="BS42" s="565"/>
      <c r="BT42" s="565"/>
      <c r="BU42" s="565"/>
      <c r="BV42" s="565"/>
      <c r="BW42" s="565"/>
      <c r="BX42" s="565"/>
      <c r="BY42" s="565"/>
      <c r="BZ42" s="566"/>
    </row>
    <row r="43" spans="1:78" ht="13.5" customHeight="1">
      <c r="A43" s="135"/>
      <c r="B43" s="150"/>
      <c r="C43" s="151"/>
      <c r="D43" s="151"/>
      <c r="E43" s="151"/>
      <c r="F43" s="151"/>
      <c r="G43" s="151"/>
      <c r="H43" s="151"/>
      <c r="I43" s="151"/>
      <c r="J43" s="151"/>
      <c r="K43" s="151"/>
      <c r="L43" s="151"/>
      <c r="M43" s="151"/>
      <c r="N43" s="151"/>
      <c r="O43" s="151"/>
      <c r="P43" s="151"/>
      <c r="Q43" s="151"/>
      <c r="R43" s="151"/>
      <c r="S43" s="151"/>
      <c r="T43" s="151"/>
      <c r="U43" s="151"/>
      <c r="V43" s="151"/>
      <c r="W43" s="151"/>
      <c r="X43" s="151"/>
      <c r="Y43" s="151"/>
      <c r="Z43" s="151"/>
      <c r="AA43" s="151"/>
      <c r="AB43" s="151"/>
      <c r="AC43" s="151"/>
      <c r="AD43" s="151"/>
      <c r="AE43" s="151"/>
      <c r="AF43" s="151"/>
      <c r="AG43" s="151"/>
      <c r="AH43" s="151"/>
      <c r="AI43" s="151"/>
      <c r="AJ43" s="151"/>
      <c r="AK43" s="151"/>
      <c r="AL43" s="151"/>
      <c r="AM43" s="151"/>
      <c r="AN43" s="151"/>
      <c r="AO43" s="151"/>
      <c r="AP43" s="151"/>
      <c r="AQ43" s="151"/>
      <c r="AR43" s="151"/>
      <c r="AS43" s="151"/>
      <c r="AT43" s="151"/>
      <c r="AU43" s="151"/>
      <c r="AV43" s="151"/>
      <c r="AW43" s="151"/>
      <c r="AX43" s="151"/>
      <c r="AY43" s="151"/>
      <c r="AZ43" s="151"/>
      <c r="BA43" s="151"/>
      <c r="BB43" s="151"/>
      <c r="BC43" s="151"/>
      <c r="BD43" s="151"/>
      <c r="BE43" s="151"/>
      <c r="BF43" s="151"/>
      <c r="BG43" s="151"/>
      <c r="BH43" s="151"/>
      <c r="BI43" s="151"/>
      <c r="BJ43" s="152"/>
      <c r="BK43" s="135"/>
      <c r="BL43" s="564"/>
      <c r="BM43" s="565"/>
      <c r="BN43" s="565"/>
      <c r="BO43" s="565"/>
      <c r="BP43" s="565"/>
      <c r="BQ43" s="565"/>
      <c r="BR43" s="565"/>
      <c r="BS43" s="565"/>
      <c r="BT43" s="565"/>
      <c r="BU43" s="565"/>
      <c r="BV43" s="565"/>
      <c r="BW43" s="565"/>
      <c r="BX43" s="565"/>
      <c r="BY43" s="565"/>
      <c r="BZ43" s="566"/>
    </row>
    <row r="44" spans="1:78" ht="13.5" customHeight="1">
      <c r="A44" s="135"/>
      <c r="B44" s="150"/>
      <c r="C44" s="151"/>
      <c r="D44" s="151"/>
      <c r="E44" s="151"/>
      <c r="F44" s="151"/>
      <c r="G44" s="151"/>
      <c r="H44" s="151"/>
      <c r="I44" s="151"/>
      <c r="J44" s="151"/>
      <c r="K44" s="151"/>
      <c r="L44" s="151"/>
      <c r="M44" s="151"/>
      <c r="N44" s="151"/>
      <c r="O44" s="151"/>
      <c r="P44" s="151"/>
      <c r="Q44" s="151"/>
      <c r="R44" s="151"/>
      <c r="S44" s="151"/>
      <c r="T44" s="151"/>
      <c r="U44" s="151"/>
      <c r="V44" s="151"/>
      <c r="W44" s="151"/>
      <c r="X44" s="151"/>
      <c r="Y44" s="151"/>
      <c r="Z44" s="151"/>
      <c r="AA44" s="151"/>
      <c r="AB44" s="151"/>
      <c r="AC44" s="151"/>
      <c r="AD44" s="151"/>
      <c r="AE44" s="151"/>
      <c r="AF44" s="151"/>
      <c r="AG44" s="151"/>
      <c r="AH44" s="151"/>
      <c r="AI44" s="151"/>
      <c r="AJ44" s="151"/>
      <c r="AK44" s="151"/>
      <c r="AL44" s="151"/>
      <c r="AM44" s="151"/>
      <c r="AN44" s="151"/>
      <c r="AO44" s="151"/>
      <c r="AP44" s="151"/>
      <c r="AQ44" s="151"/>
      <c r="AR44" s="151"/>
      <c r="AS44" s="151"/>
      <c r="AT44" s="151"/>
      <c r="AU44" s="151"/>
      <c r="AV44" s="151"/>
      <c r="AW44" s="151"/>
      <c r="AX44" s="151"/>
      <c r="AY44" s="151"/>
      <c r="AZ44" s="151"/>
      <c r="BA44" s="151"/>
      <c r="BB44" s="151"/>
      <c r="BC44" s="151"/>
      <c r="BD44" s="151"/>
      <c r="BE44" s="151"/>
      <c r="BF44" s="151"/>
      <c r="BG44" s="151"/>
      <c r="BH44" s="151"/>
      <c r="BI44" s="151"/>
      <c r="BJ44" s="152"/>
      <c r="BK44" s="135"/>
      <c r="BL44" s="567"/>
      <c r="BM44" s="568"/>
      <c r="BN44" s="568"/>
      <c r="BO44" s="568"/>
      <c r="BP44" s="568"/>
      <c r="BQ44" s="568"/>
      <c r="BR44" s="568"/>
      <c r="BS44" s="568"/>
      <c r="BT44" s="568"/>
      <c r="BU44" s="568"/>
      <c r="BV44" s="568"/>
      <c r="BW44" s="568"/>
      <c r="BX44" s="568"/>
      <c r="BY44" s="568"/>
      <c r="BZ44" s="569"/>
    </row>
    <row r="45" spans="1:78" ht="13.5" customHeight="1">
      <c r="A45" s="135"/>
      <c r="B45" s="150"/>
      <c r="C45" s="151"/>
      <c r="D45" s="151"/>
      <c r="E45" s="151"/>
      <c r="F45" s="151"/>
      <c r="G45" s="151"/>
      <c r="H45" s="151"/>
      <c r="I45" s="151"/>
      <c r="J45" s="151"/>
      <c r="K45" s="151"/>
      <c r="L45" s="151"/>
      <c r="M45" s="151"/>
      <c r="N45" s="151"/>
      <c r="O45" s="151"/>
      <c r="P45" s="151"/>
      <c r="Q45" s="151"/>
      <c r="R45" s="151"/>
      <c r="S45" s="151"/>
      <c r="T45" s="151"/>
      <c r="U45" s="151"/>
      <c r="V45" s="151"/>
      <c r="W45" s="151"/>
      <c r="X45" s="151"/>
      <c r="Y45" s="151"/>
      <c r="Z45" s="151"/>
      <c r="AA45" s="151"/>
      <c r="AB45" s="151"/>
      <c r="AC45" s="151"/>
      <c r="AD45" s="151"/>
      <c r="AE45" s="151"/>
      <c r="AF45" s="151"/>
      <c r="AG45" s="151"/>
      <c r="AH45" s="151"/>
      <c r="AI45" s="151"/>
      <c r="AJ45" s="151"/>
      <c r="AK45" s="151"/>
      <c r="AL45" s="151"/>
      <c r="AM45" s="151"/>
      <c r="AN45" s="151"/>
      <c r="AO45" s="151"/>
      <c r="AP45" s="151"/>
      <c r="AQ45" s="151"/>
      <c r="AR45" s="151"/>
      <c r="AS45" s="151"/>
      <c r="AT45" s="151"/>
      <c r="AU45" s="151"/>
      <c r="AV45" s="151"/>
      <c r="AW45" s="151"/>
      <c r="AX45" s="151"/>
      <c r="AY45" s="151"/>
      <c r="AZ45" s="151"/>
      <c r="BA45" s="151"/>
      <c r="BB45" s="151"/>
      <c r="BC45" s="151"/>
      <c r="BD45" s="151"/>
      <c r="BE45" s="151"/>
      <c r="BF45" s="151"/>
      <c r="BG45" s="151"/>
      <c r="BH45" s="151"/>
      <c r="BI45" s="151"/>
      <c r="BJ45" s="152"/>
      <c r="BK45" s="135"/>
      <c r="BL45" s="544" t="s">
        <v>196</v>
      </c>
      <c r="BM45" s="545"/>
      <c r="BN45" s="545"/>
      <c r="BO45" s="545"/>
      <c r="BP45" s="545"/>
      <c r="BQ45" s="545"/>
      <c r="BR45" s="545"/>
      <c r="BS45" s="545"/>
      <c r="BT45" s="545"/>
      <c r="BU45" s="545"/>
      <c r="BV45" s="545"/>
      <c r="BW45" s="545"/>
      <c r="BX45" s="545"/>
      <c r="BY45" s="545"/>
      <c r="BZ45" s="546"/>
    </row>
    <row r="46" spans="1:78" ht="13.5" customHeight="1">
      <c r="A46" s="135"/>
      <c r="B46" s="150"/>
      <c r="C46" s="151"/>
      <c r="D46" s="151"/>
      <c r="E46" s="151"/>
      <c r="F46" s="151"/>
      <c r="G46" s="151"/>
      <c r="H46" s="151"/>
      <c r="I46" s="151"/>
      <c r="J46" s="151"/>
      <c r="K46" s="151"/>
      <c r="L46" s="151"/>
      <c r="M46" s="151"/>
      <c r="N46" s="151"/>
      <c r="O46" s="151"/>
      <c r="P46" s="151"/>
      <c r="Q46" s="151"/>
      <c r="R46" s="151"/>
      <c r="S46" s="151"/>
      <c r="T46" s="151"/>
      <c r="U46" s="151"/>
      <c r="V46" s="151"/>
      <c r="W46" s="151"/>
      <c r="X46" s="151"/>
      <c r="Y46" s="151"/>
      <c r="Z46" s="151"/>
      <c r="AA46" s="151"/>
      <c r="AB46" s="151"/>
      <c r="AC46" s="151"/>
      <c r="AD46" s="151"/>
      <c r="AE46" s="151"/>
      <c r="AF46" s="151"/>
      <c r="AG46" s="151"/>
      <c r="AH46" s="151"/>
      <c r="AI46" s="151"/>
      <c r="AJ46" s="151"/>
      <c r="AK46" s="151"/>
      <c r="AL46" s="151"/>
      <c r="AM46" s="151"/>
      <c r="AN46" s="151"/>
      <c r="AO46" s="151"/>
      <c r="AP46" s="151"/>
      <c r="AQ46" s="151"/>
      <c r="AR46" s="151"/>
      <c r="AS46" s="151"/>
      <c r="AT46" s="151"/>
      <c r="AU46" s="151"/>
      <c r="AV46" s="151"/>
      <c r="AW46" s="151"/>
      <c r="AX46" s="151"/>
      <c r="AY46" s="151"/>
      <c r="AZ46" s="151"/>
      <c r="BA46" s="151"/>
      <c r="BB46" s="151"/>
      <c r="BC46" s="151"/>
      <c r="BD46" s="151"/>
      <c r="BE46" s="151"/>
      <c r="BF46" s="151"/>
      <c r="BG46" s="151"/>
      <c r="BH46" s="151"/>
      <c r="BI46" s="151"/>
      <c r="BJ46" s="152"/>
      <c r="BK46" s="135"/>
      <c r="BL46" s="547"/>
      <c r="BM46" s="548"/>
      <c r="BN46" s="548"/>
      <c r="BO46" s="548"/>
      <c r="BP46" s="548"/>
      <c r="BQ46" s="548"/>
      <c r="BR46" s="548"/>
      <c r="BS46" s="548"/>
      <c r="BT46" s="548"/>
      <c r="BU46" s="548"/>
      <c r="BV46" s="548"/>
      <c r="BW46" s="548"/>
      <c r="BX46" s="548"/>
      <c r="BY46" s="548"/>
      <c r="BZ46" s="549"/>
    </row>
    <row r="47" spans="1:78" ht="13.5" customHeight="1">
      <c r="A47" s="135"/>
      <c r="B47" s="150"/>
      <c r="C47" s="151"/>
      <c r="D47" s="151"/>
      <c r="E47" s="151"/>
      <c r="F47" s="151"/>
      <c r="G47" s="151"/>
      <c r="H47" s="151"/>
      <c r="I47" s="151"/>
      <c r="J47" s="151"/>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151"/>
      <c r="AP47" s="151"/>
      <c r="AQ47" s="151"/>
      <c r="AR47" s="151"/>
      <c r="AS47" s="151"/>
      <c r="AT47" s="151"/>
      <c r="AU47" s="151"/>
      <c r="AV47" s="151"/>
      <c r="AW47" s="151"/>
      <c r="AX47" s="151"/>
      <c r="AY47" s="151"/>
      <c r="AZ47" s="151"/>
      <c r="BA47" s="151"/>
      <c r="BB47" s="151"/>
      <c r="BC47" s="151"/>
      <c r="BD47" s="151"/>
      <c r="BE47" s="151"/>
      <c r="BF47" s="151"/>
      <c r="BG47" s="151"/>
      <c r="BH47" s="151"/>
      <c r="BI47" s="151"/>
      <c r="BJ47" s="152"/>
      <c r="BK47" s="135"/>
      <c r="BL47" s="550" t="s">
        <v>197</v>
      </c>
      <c r="BM47" s="551"/>
      <c r="BN47" s="551"/>
      <c r="BO47" s="551"/>
      <c r="BP47" s="551"/>
      <c r="BQ47" s="551"/>
      <c r="BR47" s="551"/>
      <c r="BS47" s="551"/>
      <c r="BT47" s="551"/>
      <c r="BU47" s="551"/>
      <c r="BV47" s="551"/>
      <c r="BW47" s="551"/>
      <c r="BX47" s="551"/>
      <c r="BY47" s="551"/>
      <c r="BZ47" s="552"/>
    </row>
    <row r="48" spans="1:78" ht="13.5" customHeight="1">
      <c r="A48" s="135"/>
      <c r="B48" s="150"/>
      <c r="C48" s="151"/>
      <c r="D48" s="151"/>
      <c r="E48" s="151"/>
      <c r="F48" s="151"/>
      <c r="G48" s="151"/>
      <c r="H48" s="151"/>
      <c r="I48" s="151"/>
      <c r="J48" s="151"/>
      <c r="K48" s="151"/>
      <c r="L48" s="151"/>
      <c r="M48" s="151"/>
      <c r="N48" s="151"/>
      <c r="O48" s="151"/>
      <c r="P48" s="151"/>
      <c r="Q48" s="151"/>
      <c r="R48" s="151"/>
      <c r="S48" s="151"/>
      <c r="T48" s="151"/>
      <c r="U48" s="151"/>
      <c r="V48" s="151"/>
      <c r="W48" s="151"/>
      <c r="X48" s="151"/>
      <c r="Y48" s="151"/>
      <c r="Z48" s="151"/>
      <c r="AA48" s="151"/>
      <c r="AB48" s="151"/>
      <c r="AC48" s="151"/>
      <c r="AD48" s="151"/>
      <c r="AE48" s="151"/>
      <c r="AF48" s="151"/>
      <c r="AG48" s="151"/>
      <c r="AH48" s="151"/>
      <c r="AI48" s="151"/>
      <c r="AJ48" s="151"/>
      <c r="AK48" s="151"/>
      <c r="AL48" s="151"/>
      <c r="AM48" s="151"/>
      <c r="AN48" s="151"/>
      <c r="AO48" s="151"/>
      <c r="AP48" s="151"/>
      <c r="AQ48" s="151"/>
      <c r="AR48" s="151"/>
      <c r="AS48" s="151"/>
      <c r="AT48" s="151"/>
      <c r="AU48" s="151"/>
      <c r="AV48" s="151"/>
      <c r="AW48" s="151"/>
      <c r="AX48" s="151"/>
      <c r="AY48" s="151"/>
      <c r="AZ48" s="151"/>
      <c r="BA48" s="151"/>
      <c r="BB48" s="151"/>
      <c r="BC48" s="151"/>
      <c r="BD48" s="151"/>
      <c r="BE48" s="151"/>
      <c r="BF48" s="151"/>
      <c r="BG48" s="151"/>
      <c r="BH48" s="151"/>
      <c r="BI48" s="151"/>
      <c r="BJ48" s="152"/>
      <c r="BK48" s="135"/>
      <c r="BL48" s="550"/>
      <c r="BM48" s="551"/>
      <c r="BN48" s="551"/>
      <c r="BO48" s="551"/>
      <c r="BP48" s="551"/>
      <c r="BQ48" s="551"/>
      <c r="BR48" s="551"/>
      <c r="BS48" s="551"/>
      <c r="BT48" s="551"/>
      <c r="BU48" s="551"/>
      <c r="BV48" s="551"/>
      <c r="BW48" s="551"/>
      <c r="BX48" s="551"/>
      <c r="BY48" s="551"/>
      <c r="BZ48" s="552"/>
    </row>
    <row r="49" spans="1:78" ht="13.5" customHeight="1">
      <c r="A49" s="135"/>
      <c r="B49" s="150"/>
      <c r="C49" s="151"/>
      <c r="D49" s="151"/>
      <c r="E49" s="151"/>
      <c r="F49" s="151"/>
      <c r="G49" s="151"/>
      <c r="H49" s="151"/>
      <c r="I49" s="151"/>
      <c r="J49" s="151"/>
      <c r="K49" s="151"/>
      <c r="L49" s="151"/>
      <c r="M49" s="151"/>
      <c r="N49" s="151"/>
      <c r="O49" s="151"/>
      <c r="P49" s="151"/>
      <c r="Q49" s="151"/>
      <c r="R49" s="151"/>
      <c r="S49" s="151"/>
      <c r="T49" s="151"/>
      <c r="U49" s="151"/>
      <c r="V49" s="151"/>
      <c r="W49" s="151"/>
      <c r="X49" s="151"/>
      <c r="Y49" s="151"/>
      <c r="Z49" s="151"/>
      <c r="AA49" s="151"/>
      <c r="AB49" s="151"/>
      <c r="AC49" s="151"/>
      <c r="AD49" s="151"/>
      <c r="AE49" s="151"/>
      <c r="AF49" s="151"/>
      <c r="AG49" s="151"/>
      <c r="AH49" s="151"/>
      <c r="AI49" s="151"/>
      <c r="AJ49" s="151"/>
      <c r="AK49" s="151"/>
      <c r="AL49" s="151"/>
      <c r="AM49" s="151"/>
      <c r="AN49" s="151"/>
      <c r="AO49" s="151"/>
      <c r="AP49" s="151"/>
      <c r="AQ49" s="151"/>
      <c r="AR49" s="151"/>
      <c r="AS49" s="151"/>
      <c r="AT49" s="151"/>
      <c r="AU49" s="151"/>
      <c r="AV49" s="151"/>
      <c r="AW49" s="151"/>
      <c r="AX49" s="151"/>
      <c r="AY49" s="151"/>
      <c r="AZ49" s="151"/>
      <c r="BA49" s="151"/>
      <c r="BB49" s="151"/>
      <c r="BC49" s="151"/>
      <c r="BD49" s="151"/>
      <c r="BE49" s="151"/>
      <c r="BF49" s="151"/>
      <c r="BG49" s="151"/>
      <c r="BH49" s="151"/>
      <c r="BI49" s="151"/>
      <c r="BJ49" s="152"/>
      <c r="BK49" s="135"/>
      <c r="BL49" s="550"/>
      <c r="BM49" s="551"/>
      <c r="BN49" s="551"/>
      <c r="BO49" s="551"/>
      <c r="BP49" s="551"/>
      <c r="BQ49" s="551"/>
      <c r="BR49" s="551"/>
      <c r="BS49" s="551"/>
      <c r="BT49" s="551"/>
      <c r="BU49" s="551"/>
      <c r="BV49" s="551"/>
      <c r="BW49" s="551"/>
      <c r="BX49" s="551"/>
      <c r="BY49" s="551"/>
      <c r="BZ49" s="552"/>
    </row>
    <row r="50" spans="1:78" ht="13.5" customHeight="1">
      <c r="A50" s="135"/>
      <c r="B50" s="150"/>
      <c r="C50" s="151"/>
      <c r="D50" s="151"/>
      <c r="E50" s="151"/>
      <c r="F50" s="151"/>
      <c r="G50" s="151"/>
      <c r="H50" s="151"/>
      <c r="I50" s="151"/>
      <c r="J50" s="151"/>
      <c r="K50" s="151"/>
      <c r="L50" s="151"/>
      <c r="M50" s="151"/>
      <c r="N50" s="151"/>
      <c r="O50" s="151"/>
      <c r="P50" s="151"/>
      <c r="Q50" s="151"/>
      <c r="R50" s="151"/>
      <c r="S50" s="151"/>
      <c r="T50" s="151"/>
      <c r="U50" s="151"/>
      <c r="V50" s="151"/>
      <c r="W50" s="151"/>
      <c r="X50" s="151"/>
      <c r="Y50" s="151"/>
      <c r="Z50" s="151"/>
      <c r="AA50" s="151"/>
      <c r="AB50" s="151"/>
      <c r="AC50" s="151"/>
      <c r="AD50" s="151"/>
      <c r="AE50" s="151"/>
      <c r="AF50" s="151"/>
      <c r="AG50" s="151"/>
      <c r="AH50" s="151"/>
      <c r="AI50" s="151"/>
      <c r="AJ50" s="151"/>
      <c r="AK50" s="151"/>
      <c r="AL50" s="151"/>
      <c r="AM50" s="151"/>
      <c r="AN50" s="151"/>
      <c r="AO50" s="151"/>
      <c r="AP50" s="151"/>
      <c r="AQ50" s="151"/>
      <c r="AR50" s="151"/>
      <c r="AS50" s="151"/>
      <c r="AT50" s="151"/>
      <c r="AU50" s="151"/>
      <c r="AV50" s="151"/>
      <c r="AW50" s="151"/>
      <c r="AX50" s="151"/>
      <c r="AY50" s="151"/>
      <c r="AZ50" s="151"/>
      <c r="BA50" s="151"/>
      <c r="BB50" s="151"/>
      <c r="BC50" s="151"/>
      <c r="BD50" s="151"/>
      <c r="BE50" s="151"/>
      <c r="BF50" s="151"/>
      <c r="BG50" s="151"/>
      <c r="BH50" s="151"/>
      <c r="BI50" s="151"/>
      <c r="BJ50" s="152"/>
      <c r="BK50" s="135"/>
      <c r="BL50" s="550"/>
      <c r="BM50" s="551"/>
      <c r="BN50" s="551"/>
      <c r="BO50" s="551"/>
      <c r="BP50" s="551"/>
      <c r="BQ50" s="551"/>
      <c r="BR50" s="551"/>
      <c r="BS50" s="551"/>
      <c r="BT50" s="551"/>
      <c r="BU50" s="551"/>
      <c r="BV50" s="551"/>
      <c r="BW50" s="551"/>
      <c r="BX50" s="551"/>
      <c r="BY50" s="551"/>
      <c r="BZ50" s="552"/>
    </row>
    <row r="51" spans="1:78" ht="13.5" customHeight="1">
      <c r="A51" s="135"/>
      <c r="B51" s="150"/>
      <c r="C51" s="151"/>
      <c r="D51" s="151"/>
      <c r="E51" s="151"/>
      <c r="F51" s="151"/>
      <c r="G51" s="151"/>
      <c r="H51" s="151"/>
      <c r="I51" s="151"/>
      <c r="J51" s="151"/>
      <c r="K51" s="151"/>
      <c r="L51" s="151"/>
      <c r="M51" s="151"/>
      <c r="N51" s="151"/>
      <c r="O51" s="151"/>
      <c r="P51" s="151"/>
      <c r="Q51" s="151"/>
      <c r="R51" s="151"/>
      <c r="S51" s="151"/>
      <c r="T51" s="151"/>
      <c r="U51" s="151"/>
      <c r="V51" s="151"/>
      <c r="W51" s="151"/>
      <c r="X51" s="151"/>
      <c r="Y51" s="151"/>
      <c r="Z51" s="151"/>
      <c r="AA51" s="151"/>
      <c r="AB51" s="151"/>
      <c r="AC51" s="151"/>
      <c r="AD51" s="151"/>
      <c r="AE51" s="151"/>
      <c r="AF51" s="151"/>
      <c r="AG51" s="151"/>
      <c r="AH51" s="151"/>
      <c r="AI51" s="151"/>
      <c r="AJ51" s="151"/>
      <c r="AK51" s="151"/>
      <c r="AL51" s="151"/>
      <c r="AM51" s="151"/>
      <c r="AN51" s="151"/>
      <c r="AO51" s="151"/>
      <c r="AP51" s="151"/>
      <c r="AQ51" s="151"/>
      <c r="AR51" s="151"/>
      <c r="AS51" s="151"/>
      <c r="AT51" s="151"/>
      <c r="AU51" s="151"/>
      <c r="AV51" s="151"/>
      <c r="AW51" s="151"/>
      <c r="AX51" s="151"/>
      <c r="AY51" s="151"/>
      <c r="AZ51" s="151"/>
      <c r="BA51" s="151"/>
      <c r="BB51" s="151"/>
      <c r="BC51" s="151"/>
      <c r="BD51" s="151"/>
      <c r="BE51" s="151"/>
      <c r="BF51" s="151"/>
      <c r="BG51" s="151"/>
      <c r="BH51" s="151"/>
      <c r="BI51" s="151"/>
      <c r="BJ51" s="152"/>
      <c r="BK51" s="135"/>
      <c r="BL51" s="550"/>
      <c r="BM51" s="551"/>
      <c r="BN51" s="551"/>
      <c r="BO51" s="551"/>
      <c r="BP51" s="551"/>
      <c r="BQ51" s="551"/>
      <c r="BR51" s="551"/>
      <c r="BS51" s="551"/>
      <c r="BT51" s="551"/>
      <c r="BU51" s="551"/>
      <c r="BV51" s="551"/>
      <c r="BW51" s="551"/>
      <c r="BX51" s="551"/>
      <c r="BY51" s="551"/>
      <c r="BZ51" s="552"/>
    </row>
    <row r="52" spans="1:78" ht="13.5" customHeight="1">
      <c r="A52" s="135"/>
      <c r="B52" s="150"/>
      <c r="C52" s="151"/>
      <c r="D52" s="151"/>
      <c r="E52" s="151"/>
      <c r="F52" s="151"/>
      <c r="G52" s="151"/>
      <c r="H52" s="151"/>
      <c r="I52" s="151"/>
      <c r="J52" s="151"/>
      <c r="K52" s="151"/>
      <c r="L52" s="151"/>
      <c r="M52" s="151"/>
      <c r="N52" s="151"/>
      <c r="O52" s="151"/>
      <c r="P52" s="151"/>
      <c r="Q52" s="151"/>
      <c r="R52" s="151"/>
      <c r="S52" s="151"/>
      <c r="T52" s="151"/>
      <c r="U52" s="151"/>
      <c r="V52" s="151"/>
      <c r="W52" s="151"/>
      <c r="X52" s="151"/>
      <c r="Y52" s="151"/>
      <c r="Z52" s="151"/>
      <c r="AA52" s="151"/>
      <c r="AB52" s="151"/>
      <c r="AC52" s="151"/>
      <c r="AD52" s="151"/>
      <c r="AE52" s="151"/>
      <c r="AF52" s="151"/>
      <c r="AG52" s="151"/>
      <c r="AH52" s="151"/>
      <c r="AI52" s="151"/>
      <c r="AJ52" s="151"/>
      <c r="AK52" s="151"/>
      <c r="AL52" s="151"/>
      <c r="AM52" s="151"/>
      <c r="AN52" s="151"/>
      <c r="AO52" s="151"/>
      <c r="AP52" s="151"/>
      <c r="AQ52" s="151"/>
      <c r="AR52" s="151"/>
      <c r="AS52" s="151"/>
      <c r="AT52" s="151"/>
      <c r="AU52" s="151"/>
      <c r="AV52" s="151"/>
      <c r="AW52" s="151"/>
      <c r="AX52" s="151"/>
      <c r="AY52" s="151"/>
      <c r="AZ52" s="151"/>
      <c r="BA52" s="151"/>
      <c r="BB52" s="151"/>
      <c r="BC52" s="151"/>
      <c r="BD52" s="151"/>
      <c r="BE52" s="151"/>
      <c r="BF52" s="151"/>
      <c r="BG52" s="151"/>
      <c r="BH52" s="151"/>
      <c r="BI52" s="151"/>
      <c r="BJ52" s="152"/>
      <c r="BK52" s="135"/>
      <c r="BL52" s="550"/>
      <c r="BM52" s="551"/>
      <c r="BN52" s="551"/>
      <c r="BO52" s="551"/>
      <c r="BP52" s="551"/>
      <c r="BQ52" s="551"/>
      <c r="BR52" s="551"/>
      <c r="BS52" s="551"/>
      <c r="BT52" s="551"/>
      <c r="BU52" s="551"/>
      <c r="BV52" s="551"/>
      <c r="BW52" s="551"/>
      <c r="BX52" s="551"/>
      <c r="BY52" s="551"/>
      <c r="BZ52" s="552"/>
    </row>
    <row r="53" spans="1:78" ht="13.5" customHeight="1">
      <c r="A53" s="135"/>
      <c r="B53" s="150"/>
      <c r="C53" s="151"/>
      <c r="D53" s="151"/>
      <c r="E53" s="151"/>
      <c r="F53" s="151"/>
      <c r="G53" s="151"/>
      <c r="H53" s="151"/>
      <c r="I53" s="151"/>
      <c r="J53" s="151"/>
      <c r="K53" s="151"/>
      <c r="L53" s="151"/>
      <c r="M53" s="151"/>
      <c r="N53" s="151"/>
      <c r="O53" s="151"/>
      <c r="P53" s="151"/>
      <c r="Q53" s="151"/>
      <c r="R53" s="151"/>
      <c r="S53" s="151"/>
      <c r="T53" s="151"/>
      <c r="U53" s="151"/>
      <c r="V53" s="151"/>
      <c r="W53" s="151"/>
      <c r="X53" s="151"/>
      <c r="Y53" s="151"/>
      <c r="Z53" s="151"/>
      <c r="AA53" s="151"/>
      <c r="AB53" s="151"/>
      <c r="AC53" s="151"/>
      <c r="AD53" s="151"/>
      <c r="AE53" s="151"/>
      <c r="AF53" s="151"/>
      <c r="AG53" s="151"/>
      <c r="AH53" s="151"/>
      <c r="AI53" s="151"/>
      <c r="AJ53" s="151"/>
      <c r="AK53" s="151"/>
      <c r="AL53" s="151"/>
      <c r="AM53" s="151"/>
      <c r="AN53" s="151"/>
      <c r="AO53" s="151"/>
      <c r="AP53" s="151"/>
      <c r="AQ53" s="151"/>
      <c r="AR53" s="151"/>
      <c r="AS53" s="151"/>
      <c r="AT53" s="151"/>
      <c r="AU53" s="151"/>
      <c r="AV53" s="151"/>
      <c r="AW53" s="151"/>
      <c r="AX53" s="151"/>
      <c r="AY53" s="151"/>
      <c r="AZ53" s="151"/>
      <c r="BA53" s="151"/>
      <c r="BB53" s="151"/>
      <c r="BC53" s="151"/>
      <c r="BD53" s="151"/>
      <c r="BE53" s="151"/>
      <c r="BF53" s="151"/>
      <c r="BG53" s="151"/>
      <c r="BH53" s="151"/>
      <c r="BI53" s="151"/>
      <c r="BJ53" s="152"/>
      <c r="BK53" s="135"/>
      <c r="BL53" s="550"/>
      <c r="BM53" s="551"/>
      <c r="BN53" s="551"/>
      <c r="BO53" s="551"/>
      <c r="BP53" s="551"/>
      <c r="BQ53" s="551"/>
      <c r="BR53" s="551"/>
      <c r="BS53" s="551"/>
      <c r="BT53" s="551"/>
      <c r="BU53" s="551"/>
      <c r="BV53" s="551"/>
      <c r="BW53" s="551"/>
      <c r="BX53" s="551"/>
      <c r="BY53" s="551"/>
      <c r="BZ53" s="552"/>
    </row>
    <row r="54" spans="1:78" ht="13.5" customHeight="1">
      <c r="A54" s="135"/>
      <c r="B54" s="150"/>
      <c r="C54" s="151"/>
      <c r="D54" s="151"/>
      <c r="E54" s="151"/>
      <c r="F54" s="151"/>
      <c r="G54" s="151"/>
      <c r="H54" s="151"/>
      <c r="I54" s="151"/>
      <c r="J54" s="151"/>
      <c r="K54" s="151"/>
      <c r="L54" s="151"/>
      <c r="M54" s="151"/>
      <c r="N54" s="151"/>
      <c r="O54" s="151"/>
      <c r="P54" s="151"/>
      <c r="Q54" s="151"/>
      <c r="R54" s="151"/>
      <c r="S54" s="151"/>
      <c r="T54" s="151"/>
      <c r="U54" s="151"/>
      <c r="V54" s="151"/>
      <c r="W54" s="151"/>
      <c r="X54" s="151"/>
      <c r="Y54" s="151"/>
      <c r="Z54" s="151"/>
      <c r="AA54" s="151"/>
      <c r="AB54" s="151"/>
      <c r="AC54" s="151"/>
      <c r="AD54" s="151"/>
      <c r="AE54" s="151"/>
      <c r="AF54" s="151"/>
      <c r="AG54" s="151"/>
      <c r="AH54" s="151"/>
      <c r="AI54" s="151"/>
      <c r="AJ54" s="151"/>
      <c r="AK54" s="151"/>
      <c r="AL54" s="151"/>
      <c r="AM54" s="151"/>
      <c r="AN54" s="151"/>
      <c r="AO54" s="151"/>
      <c r="AP54" s="151"/>
      <c r="AQ54" s="151"/>
      <c r="AR54" s="151"/>
      <c r="AS54" s="151"/>
      <c r="AT54" s="151"/>
      <c r="AU54" s="151"/>
      <c r="AV54" s="151"/>
      <c r="AW54" s="151"/>
      <c r="AX54" s="151"/>
      <c r="AY54" s="151"/>
      <c r="AZ54" s="151"/>
      <c r="BA54" s="151"/>
      <c r="BB54" s="151"/>
      <c r="BC54" s="151"/>
      <c r="BD54" s="151"/>
      <c r="BE54" s="151"/>
      <c r="BF54" s="151"/>
      <c r="BG54" s="151"/>
      <c r="BH54" s="151"/>
      <c r="BI54" s="151"/>
      <c r="BJ54" s="152"/>
      <c r="BK54" s="135"/>
      <c r="BL54" s="550"/>
      <c r="BM54" s="551"/>
      <c r="BN54" s="551"/>
      <c r="BO54" s="551"/>
      <c r="BP54" s="551"/>
      <c r="BQ54" s="551"/>
      <c r="BR54" s="551"/>
      <c r="BS54" s="551"/>
      <c r="BT54" s="551"/>
      <c r="BU54" s="551"/>
      <c r="BV54" s="551"/>
      <c r="BW54" s="551"/>
      <c r="BX54" s="551"/>
      <c r="BY54" s="551"/>
      <c r="BZ54" s="552"/>
    </row>
    <row r="55" spans="1:78" ht="13.5" customHeight="1">
      <c r="A55" s="135"/>
      <c r="B55" s="150"/>
      <c r="C55" s="151"/>
      <c r="D55" s="151"/>
      <c r="E55" s="151"/>
      <c r="F55" s="151"/>
      <c r="G55" s="151"/>
      <c r="H55" s="151"/>
      <c r="I55" s="151"/>
      <c r="J55" s="151"/>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151"/>
      <c r="AP55" s="151"/>
      <c r="AQ55" s="151"/>
      <c r="AR55" s="151"/>
      <c r="AS55" s="151"/>
      <c r="AT55" s="151"/>
      <c r="AU55" s="151"/>
      <c r="AV55" s="151"/>
      <c r="AW55" s="151"/>
      <c r="AX55" s="151"/>
      <c r="AY55" s="151"/>
      <c r="AZ55" s="151"/>
      <c r="BA55" s="151"/>
      <c r="BB55" s="151"/>
      <c r="BC55" s="151"/>
      <c r="BD55" s="151"/>
      <c r="BE55" s="151"/>
      <c r="BF55" s="151"/>
      <c r="BG55" s="151"/>
      <c r="BH55" s="151"/>
      <c r="BI55" s="151"/>
      <c r="BJ55" s="152"/>
      <c r="BK55" s="135"/>
      <c r="BL55" s="550"/>
      <c r="BM55" s="551"/>
      <c r="BN55" s="551"/>
      <c r="BO55" s="551"/>
      <c r="BP55" s="551"/>
      <c r="BQ55" s="551"/>
      <c r="BR55" s="551"/>
      <c r="BS55" s="551"/>
      <c r="BT55" s="551"/>
      <c r="BU55" s="551"/>
      <c r="BV55" s="551"/>
      <c r="BW55" s="551"/>
      <c r="BX55" s="551"/>
      <c r="BY55" s="551"/>
      <c r="BZ55" s="552"/>
    </row>
    <row r="56" spans="1:78" ht="13.5" customHeight="1">
      <c r="A56" s="135"/>
      <c r="B56" s="150"/>
      <c r="C56" s="153"/>
      <c r="D56" s="153"/>
      <c r="E56" s="153"/>
      <c r="F56" s="153"/>
      <c r="G56" s="153"/>
      <c r="H56" s="153"/>
      <c r="I56" s="153"/>
      <c r="J56" s="153"/>
      <c r="K56" s="153"/>
      <c r="L56" s="153"/>
      <c r="M56" s="153"/>
      <c r="N56" s="153"/>
      <c r="O56" s="153"/>
      <c r="P56" s="153"/>
      <c r="Q56" s="154"/>
      <c r="R56" s="153"/>
      <c r="S56" s="153"/>
      <c r="T56" s="153"/>
      <c r="U56" s="153"/>
      <c r="V56" s="153"/>
      <c r="W56" s="153"/>
      <c r="X56" s="153"/>
      <c r="Y56" s="153"/>
      <c r="Z56" s="153"/>
      <c r="AA56" s="153"/>
      <c r="AB56" s="153"/>
      <c r="AC56" s="153"/>
      <c r="AD56" s="153"/>
      <c r="AE56" s="153"/>
      <c r="AF56" s="154"/>
      <c r="AG56" s="153"/>
      <c r="AH56" s="153"/>
      <c r="AI56" s="153"/>
      <c r="AJ56" s="153"/>
      <c r="AK56" s="153"/>
      <c r="AL56" s="153"/>
      <c r="AM56" s="153"/>
      <c r="AN56" s="153"/>
      <c r="AO56" s="153"/>
      <c r="AP56" s="153"/>
      <c r="AQ56" s="153"/>
      <c r="AR56" s="153"/>
      <c r="AS56" s="153"/>
      <c r="AT56" s="153"/>
      <c r="AU56" s="154"/>
      <c r="AV56" s="153"/>
      <c r="AW56" s="153"/>
      <c r="AX56" s="153"/>
      <c r="AY56" s="153"/>
      <c r="AZ56" s="153"/>
      <c r="BA56" s="153"/>
      <c r="BB56" s="153"/>
      <c r="BC56" s="153"/>
      <c r="BD56" s="153"/>
      <c r="BE56" s="153"/>
      <c r="BF56" s="153"/>
      <c r="BG56" s="153"/>
      <c r="BH56" s="153"/>
      <c r="BI56" s="153"/>
      <c r="BJ56" s="152"/>
      <c r="BK56" s="135"/>
      <c r="BL56" s="550"/>
      <c r="BM56" s="551"/>
      <c r="BN56" s="551"/>
      <c r="BO56" s="551"/>
      <c r="BP56" s="551"/>
      <c r="BQ56" s="551"/>
      <c r="BR56" s="551"/>
      <c r="BS56" s="551"/>
      <c r="BT56" s="551"/>
      <c r="BU56" s="551"/>
      <c r="BV56" s="551"/>
      <c r="BW56" s="551"/>
      <c r="BX56" s="551"/>
      <c r="BY56" s="551"/>
      <c r="BZ56" s="552"/>
    </row>
    <row r="57" spans="1:78" ht="13.5" customHeight="1">
      <c r="A57" s="135"/>
      <c r="B57" s="150"/>
      <c r="C57" s="153"/>
      <c r="D57" s="153"/>
      <c r="E57" s="153"/>
      <c r="F57" s="153"/>
      <c r="G57" s="153"/>
      <c r="H57" s="153"/>
      <c r="I57" s="153"/>
      <c r="J57" s="153"/>
      <c r="K57" s="153"/>
      <c r="L57" s="153"/>
      <c r="M57" s="153"/>
      <c r="N57" s="153"/>
      <c r="O57" s="153"/>
      <c r="P57" s="153"/>
      <c r="Q57" s="154"/>
      <c r="R57" s="153"/>
      <c r="S57" s="153"/>
      <c r="T57" s="153"/>
      <c r="U57" s="153"/>
      <c r="V57" s="153"/>
      <c r="W57" s="153"/>
      <c r="X57" s="153"/>
      <c r="Y57" s="153"/>
      <c r="Z57" s="153"/>
      <c r="AA57" s="153"/>
      <c r="AB57" s="153"/>
      <c r="AC57" s="153"/>
      <c r="AD57" s="153"/>
      <c r="AE57" s="153"/>
      <c r="AF57" s="154"/>
      <c r="AG57" s="153"/>
      <c r="AH57" s="153"/>
      <c r="AI57" s="153"/>
      <c r="AJ57" s="153"/>
      <c r="AK57" s="153"/>
      <c r="AL57" s="153"/>
      <c r="AM57" s="153"/>
      <c r="AN57" s="153"/>
      <c r="AO57" s="153"/>
      <c r="AP57" s="153"/>
      <c r="AQ57" s="153"/>
      <c r="AR57" s="153"/>
      <c r="AS57" s="153"/>
      <c r="AT57" s="153"/>
      <c r="AU57" s="154"/>
      <c r="AV57" s="153"/>
      <c r="AW57" s="153"/>
      <c r="AX57" s="153"/>
      <c r="AY57" s="153"/>
      <c r="AZ57" s="153"/>
      <c r="BA57" s="153"/>
      <c r="BB57" s="153"/>
      <c r="BC57" s="153"/>
      <c r="BD57" s="153"/>
      <c r="BE57" s="153"/>
      <c r="BF57" s="153"/>
      <c r="BG57" s="153"/>
      <c r="BH57" s="153"/>
      <c r="BI57" s="153"/>
      <c r="BJ57" s="152"/>
      <c r="BK57" s="135"/>
      <c r="BL57" s="550"/>
      <c r="BM57" s="551"/>
      <c r="BN57" s="551"/>
      <c r="BO57" s="551"/>
      <c r="BP57" s="551"/>
      <c r="BQ57" s="551"/>
      <c r="BR57" s="551"/>
      <c r="BS57" s="551"/>
      <c r="BT57" s="551"/>
      <c r="BU57" s="551"/>
      <c r="BV57" s="551"/>
      <c r="BW57" s="551"/>
      <c r="BX57" s="551"/>
      <c r="BY57" s="551"/>
      <c r="BZ57" s="552"/>
    </row>
    <row r="58" spans="1:78" ht="13.5" customHeight="1">
      <c r="A58" s="135"/>
      <c r="B58" s="150"/>
      <c r="C58" s="155"/>
      <c r="D58" s="155"/>
      <c r="E58" s="155"/>
      <c r="F58" s="155"/>
      <c r="G58" s="155"/>
      <c r="H58" s="155"/>
      <c r="I58" s="155"/>
      <c r="J58" s="155"/>
      <c r="K58" s="155"/>
      <c r="L58" s="155"/>
      <c r="M58" s="155"/>
      <c r="N58" s="155"/>
      <c r="O58" s="155"/>
      <c r="P58" s="155"/>
      <c r="Q58" s="154"/>
      <c r="R58" s="155"/>
      <c r="S58" s="155"/>
      <c r="T58" s="155"/>
      <c r="U58" s="155"/>
      <c r="V58" s="155"/>
      <c r="W58" s="155"/>
      <c r="X58" s="155"/>
      <c r="Y58" s="155"/>
      <c r="Z58" s="155"/>
      <c r="AA58" s="155"/>
      <c r="AB58" s="155"/>
      <c r="AC58" s="155"/>
      <c r="AD58" s="155"/>
      <c r="AE58" s="155"/>
      <c r="AF58" s="154"/>
      <c r="AG58" s="155"/>
      <c r="AH58" s="155"/>
      <c r="AI58" s="155"/>
      <c r="AJ58" s="155"/>
      <c r="AK58" s="155"/>
      <c r="AL58" s="155"/>
      <c r="AM58" s="155"/>
      <c r="AN58" s="155"/>
      <c r="AO58" s="155"/>
      <c r="AP58" s="155"/>
      <c r="AQ58" s="155"/>
      <c r="AR58" s="155"/>
      <c r="AS58" s="155"/>
      <c r="AT58" s="155"/>
      <c r="AU58" s="154"/>
      <c r="AV58" s="155"/>
      <c r="AW58" s="155"/>
      <c r="AX58" s="155"/>
      <c r="AY58" s="155"/>
      <c r="AZ58" s="155"/>
      <c r="BA58" s="155"/>
      <c r="BB58" s="155"/>
      <c r="BC58" s="155"/>
      <c r="BD58" s="155"/>
      <c r="BE58" s="155"/>
      <c r="BF58" s="155"/>
      <c r="BG58" s="155"/>
      <c r="BH58" s="155"/>
      <c r="BI58" s="155"/>
      <c r="BJ58" s="152"/>
      <c r="BK58" s="135"/>
      <c r="BL58" s="550"/>
      <c r="BM58" s="551"/>
      <c r="BN58" s="551"/>
      <c r="BO58" s="551"/>
      <c r="BP58" s="551"/>
      <c r="BQ58" s="551"/>
      <c r="BR58" s="551"/>
      <c r="BS58" s="551"/>
      <c r="BT58" s="551"/>
      <c r="BU58" s="551"/>
      <c r="BV58" s="551"/>
      <c r="BW58" s="551"/>
      <c r="BX58" s="551"/>
      <c r="BY58" s="551"/>
      <c r="BZ58" s="552"/>
    </row>
    <row r="59" spans="1:78" ht="13.5" customHeight="1">
      <c r="A59" s="135"/>
      <c r="B59" s="156"/>
      <c r="C59" s="157"/>
      <c r="D59" s="157"/>
      <c r="E59" s="157"/>
      <c r="F59" s="157"/>
      <c r="G59" s="157"/>
      <c r="H59" s="157"/>
      <c r="I59" s="157"/>
      <c r="J59" s="157"/>
      <c r="K59" s="157"/>
      <c r="L59" s="157"/>
      <c r="M59" s="157"/>
      <c r="N59" s="157"/>
      <c r="O59" s="157"/>
      <c r="P59" s="157"/>
      <c r="Q59" s="157"/>
      <c r="R59" s="157"/>
      <c r="S59" s="157"/>
      <c r="T59" s="157"/>
      <c r="U59" s="157"/>
      <c r="V59" s="157"/>
      <c r="W59" s="157"/>
      <c r="X59" s="157"/>
      <c r="Y59" s="157"/>
      <c r="Z59" s="157"/>
      <c r="AA59" s="157"/>
      <c r="AB59" s="157"/>
      <c r="AC59" s="157"/>
      <c r="AD59" s="157"/>
      <c r="AE59" s="157"/>
      <c r="AF59" s="157"/>
      <c r="AG59" s="157"/>
      <c r="AH59" s="157"/>
      <c r="AI59" s="157"/>
      <c r="AJ59" s="157"/>
      <c r="AK59" s="157"/>
      <c r="AL59" s="157"/>
      <c r="AM59" s="157"/>
      <c r="AN59" s="157"/>
      <c r="AO59" s="157"/>
      <c r="AP59" s="157"/>
      <c r="AQ59" s="157"/>
      <c r="AR59" s="157"/>
      <c r="AS59" s="157"/>
      <c r="AT59" s="157"/>
      <c r="AU59" s="157"/>
      <c r="AV59" s="157"/>
      <c r="AW59" s="157"/>
      <c r="AX59" s="157"/>
      <c r="AY59" s="157"/>
      <c r="AZ59" s="157"/>
      <c r="BA59" s="157"/>
      <c r="BB59" s="157"/>
      <c r="BC59" s="157"/>
      <c r="BD59" s="157"/>
      <c r="BE59" s="157"/>
      <c r="BF59" s="157"/>
      <c r="BG59" s="157"/>
      <c r="BH59" s="157"/>
      <c r="BI59" s="157"/>
      <c r="BJ59" s="158"/>
      <c r="BK59" s="135"/>
      <c r="BL59" s="550"/>
      <c r="BM59" s="551"/>
      <c r="BN59" s="551"/>
      <c r="BO59" s="551"/>
      <c r="BP59" s="551"/>
      <c r="BQ59" s="551"/>
      <c r="BR59" s="551"/>
      <c r="BS59" s="551"/>
      <c r="BT59" s="551"/>
      <c r="BU59" s="551"/>
      <c r="BV59" s="551"/>
      <c r="BW59" s="551"/>
      <c r="BX59" s="551"/>
      <c r="BY59" s="551"/>
      <c r="BZ59" s="552"/>
    </row>
    <row r="60" spans="1:78" ht="13.5" customHeight="1">
      <c r="A60" s="135"/>
      <c r="B60" s="561" t="s">
        <v>198</v>
      </c>
      <c r="C60" s="562"/>
      <c r="D60" s="562"/>
      <c r="E60" s="562"/>
      <c r="F60" s="562"/>
      <c r="G60" s="562"/>
      <c r="H60" s="562"/>
      <c r="I60" s="562"/>
      <c r="J60" s="562"/>
      <c r="K60" s="562"/>
      <c r="L60" s="562"/>
      <c r="M60" s="562"/>
      <c r="N60" s="562"/>
      <c r="O60" s="562"/>
      <c r="P60" s="562"/>
      <c r="Q60" s="562"/>
      <c r="R60" s="562"/>
      <c r="S60" s="562"/>
      <c r="T60" s="562"/>
      <c r="U60" s="562"/>
      <c r="V60" s="562"/>
      <c r="W60" s="562"/>
      <c r="X60" s="562"/>
      <c r="Y60" s="562"/>
      <c r="Z60" s="562"/>
      <c r="AA60" s="562"/>
      <c r="AB60" s="562"/>
      <c r="AC60" s="562"/>
      <c r="AD60" s="562"/>
      <c r="AE60" s="562"/>
      <c r="AF60" s="562"/>
      <c r="AG60" s="562"/>
      <c r="AH60" s="562"/>
      <c r="AI60" s="562"/>
      <c r="AJ60" s="562"/>
      <c r="AK60" s="562"/>
      <c r="AL60" s="562"/>
      <c r="AM60" s="562"/>
      <c r="AN60" s="562"/>
      <c r="AO60" s="562"/>
      <c r="AP60" s="562"/>
      <c r="AQ60" s="562"/>
      <c r="AR60" s="562"/>
      <c r="AS60" s="562"/>
      <c r="AT60" s="562"/>
      <c r="AU60" s="562"/>
      <c r="AV60" s="562"/>
      <c r="AW60" s="562"/>
      <c r="AX60" s="562"/>
      <c r="AY60" s="562"/>
      <c r="AZ60" s="562"/>
      <c r="BA60" s="562"/>
      <c r="BB60" s="562"/>
      <c r="BC60" s="562"/>
      <c r="BD60" s="562"/>
      <c r="BE60" s="562"/>
      <c r="BF60" s="562"/>
      <c r="BG60" s="562"/>
      <c r="BH60" s="562"/>
      <c r="BI60" s="562"/>
      <c r="BJ60" s="563"/>
      <c r="BK60" s="135"/>
      <c r="BL60" s="550"/>
      <c r="BM60" s="551"/>
      <c r="BN60" s="551"/>
      <c r="BO60" s="551"/>
      <c r="BP60" s="551"/>
      <c r="BQ60" s="551"/>
      <c r="BR60" s="551"/>
      <c r="BS60" s="551"/>
      <c r="BT60" s="551"/>
      <c r="BU60" s="551"/>
      <c r="BV60" s="551"/>
      <c r="BW60" s="551"/>
      <c r="BX60" s="551"/>
      <c r="BY60" s="551"/>
      <c r="BZ60" s="552"/>
    </row>
    <row r="61" spans="1:78" ht="13.5" customHeight="1">
      <c r="A61" s="135"/>
      <c r="B61" s="561"/>
      <c r="C61" s="562"/>
      <c r="D61" s="562"/>
      <c r="E61" s="562"/>
      <c r="F61" s="562"/>
      <c r="G61" s="562"/>
      <c r="H61" s="562"/>
      <c r="I61" s="562"/>
      <c r="J61" s="562"/>
      <c r="K61" s="562"/>
      <c r="L61" s="562"/>
      <c r="M61" s="562"/>
      <c r="N61" s="562"/>
      <c r="O61" s="562"/>
      <c r="P61" s="562"/>
      <c r="Q61" s="562"/>
      <c r="R61" s="562"/>
      <c r="S61" s="562"/>
      <c r="T61" s="562"/>
      <c r="U61" s="562"/>
      <c r="V61" s="562"/>
      <c r="W61" s="562"/>
      <c r="X61" s="562"/>
      <c r="Y61" s="562"/>
      <c r="Z61" s="562"/>
      <c r="AA61" s="562"/>
      <c r="AB61" s="562"/>
      <c r="AC61" s="562"/>
      <c r="AD61" s="562"/>
      <c r="AE61" s="562"/>
      <c r="AF61" s="562"/>
      <c r="AG61" s="562"/>
      <c r="AH61" s="562"/>
      <c r="AI61" s="562"/>
      <c r="AJ61" s="562"/>
      <c r="AK61" s="562"/>
      <c r="AL61" s="562"/>
      <c r="AM61" s="562"/>
      <c r="AN61" s="562"/>
      <c r="AO61" s="562"/>
      <c r="AP61" s="562"/>
      <c r="AQ61" s="562"/>
      <c r="AR61" s="562"/>
      <c r="AS61" s="562"/>
      <c r="AT61" s="562"/>
      <c r="AU61" s="562"/>
      <c r="AV61" s="562"/>
      <c r="AW61" s="562"/>
      <c r="AX61" s="562"/>
      <c r="AY61" s="562"/>
      <c r="AZ61" s="562"/>
      <c r="BA61" s="562"/>
      <c r="BB61" s="562"/>
      <c r="BC61" s="562"/>
      <c r="BD61" s="562"/>
      <c r="BE61" s="562"/>
      <c r="BF61" s="562"/>
      <c r="BG61" s="562"/>
      <c r="BH61" s="562"/>
      <c r="BI61" s="562"/>
      <c r="BJ61" s="563"/>
      <c r="BK61" s="135"/>
      <c r="BL61" s="550"/>
      <c r="BM61" s="551"/>
      <c r="BN61" s="551"/>
      <c r="BO61" s="551"/>
      <c r="BP61" s="551"/>
      <c r="BQ61" s="551"/>
      <c r="BR61" s="551"/>
      <c r="BS61" s="551"/>
      <c r="BT61" s="551"/>
      <c r="BU61" s="551"/>
      <c r="BV61" s="551"/>
      <c r="BW61" s="551"/>
      <c r="BX61" s="551"/>
      <c r="BY61" s="551"/>
      <c r="BZ61" s="552"/>
    </row>
    <row r="62" spans="1:78" ht="13.5" customHeight="1">
      <c r="A62" s="135"/>
      <c r="B62" s="150"/>
      <c r="C62" s="151"/>
      <c r="D62" s="151"/>
      <c r="E62" s="151"/>
      <c r="F62" s="151"/>
      <c r="G62" s="151"/>
      <c r="H62" s="151"/>
      <c r="I62" s="151"/>
      <c r="J62" s="151"/>
      <c r="K62" s="151"/>
      <c r="L62" s="151"/>
      <c r="M62" s="151"/>
      <c r="N62" s="151"/>
      <c r="O62" s="151"/>
      <c r="P62" s="151"/>
      <c r="Q62" s="151"/>
      <c r="R62" s="151"/>
      <c r="S62" s="151"/>
      <c r="T62" s="151"/>
      <c r="U62" s="151"/>
      <c r="V62" s="151"/>
      <c r="W62" s="151"/>
      <c r="X62" s="151"/>
      <c r="Y62" s="151"/>
      <c r="Z62" s="151"/>
      <c r="AA62" s="151"/>
      <c r="AB62" s="151"/>
      <c r="AC62" s="151"/>
      <c r="AD62" s="151"/>
      <c r="AE62" s="151"/>
      <c r="AF62" s="151"/>
      <c r="AG62" s="151"/>
      <c r="AH62" s="151"/>
      <c r="AI62" s="151"/>
      <c r="AJ62" s="151"/>
      <c r="AK62" s="151"/>
      <c r="AL62" s="151"/>
      <c r="AM62" s="151"/>
      <c r="AN62" s="151"/>
      <c r="AO62" s="151"/>
      <c r="AP62" s="151"/>
      <c r="AQ62" s="151"/>
      <c r="AR62" s="151"/>
      <c r="AS62" s="151"/>
      <c r="AT62" s="151"/>
      <c r="AU62" s="151"/>
      <c r="AV62" s="151"/>
      <c r="AW62" s="151"/>
      <c r="AX62" s="151"/>
      <c r="AY62" s="151"/>
      <c r="AZ62" s="151"/>
      <c r="BA62" s="151"/>
      <c r="BB62" s="151"/>
      <c r="BC62" s="151"/>
      <c r="BD62" s="151"/>
      <c r="BE62" s="151"/>
      <c r="BF62" s="151"/>
      <c r="BG62" s="151"/>
      <c r="BH62" s="151"/>
      <c r="BI62" s="151"/>
      <c r="BJ62" s="152"/>
      <c r="BK62" s="135"/>
      <c r="BL62" s="550"/>
      <c r="BM62" s="551"/>
      <c r="BN62" s="551"/>
      <c r="BO62" s="551"/>
      <c r="BP62" s="551"/>
      <c r="BQ62" s="551"/>
      <c r="BR62" s="551"/>
      <c r="BS62" s="551"/>
      <c r="BT62" s="551"/>
      <c r="BU62" s="551"/>
      <c r="BV62" s="551"/>
      <c r="BW62" s="551"/>
      <c r="BX62" s="551"/>
      <c r="BY62" s="551"/>
      <c r="BZ62" s="552"/>
    </row>
    <row r="63" spans="1:78" ht="13.5" customHeight="1">
      <c r="A63" s="135"/>
      <c r="B63" s="150"/>
      <c r="C63" s="151"/>
      <c r="D63" s="151"/>
      <c r="E63" s="151"/>
      <c r="F63" s="151"/>
      <c r="G63" s="151"/>
      <c r="H63" s="151"/>
      <c r="I63" s="151"/>
      <c r="J63" s="151"/>
      <c r="K63" s="151"/>
      <c r="L63" s="151"/>
      <c r="M63" s="151"/>
      <c r="N63" s="151"/>
      <c r="O63" s="151"/>
      <c r="P63" s="151"/>
      <c r="Q63" s="151"/>
      <c r="R63" s="151"/>
      <c r="S63" s="151"/>
      <c r="T63" s="151"/>
      <c r="U63" s="151"/>
      <c r="V63" s="151"/>
      <c r="W63" s="151"/>
      <c r="X63" s="151"/>
      <c r="Y63" s="151"/>
      <c r="Z63" s="151"/>
      <c r="AA63" s="151"/>
      <c r="AB63" s="151"/>
      <c r="AC63" s="151"/>
      <c r="AD63" s="151"/>
      <c r="AE63" s="151"/>
      <c r="AF63" s="151"/>
      <c r="AG63" s="151"/>
      <c r="AH63" s="151"/>
      <c r="AI63" s="151"/>
      <c r="AJ63" s="151"/>
      <c r="AK63" s="151"/>
      <c r="AL63" s="151"/>
      <c r="AM63" s="151"/>
      <c r="AN63" s="151"/>
      <c r="AO63" s="151"/>
      <c r="AP63" s="151"/>
      <c r="AQ63" s="151"/>
      <c r="AR63" s="151"/>
      <c r="AS63" s="151"/>
      <c r="AT63" s="151"/>
      <c r="AU63" s="151"/>
      <c r="AV63" s="151"/>
      <c r="AW63" s="151"/>
      <c r="AX63" s="151"/>
      <c r="AY63" s="151"/>
      <c r="AZ63" s="151"/>
      <c r="BA63" s="151"/>
      <c r="BB63" s="151"/>
      <c r="BC63" s="151"/>
      <c r="BD63" s="151"/>
      <c r="BE63" s="151"/>
      <c r="BF63" s="151"/>
      <c r="BG63" s="151"/>
      <c r="BH63" s="151"/>
      <c r="BI63" s="151"/>
      <c r="BJ63" s="152"/>
      <c r="BK63" s="135"/>
      <c r="BL63" s="553"/>
      <c r="BM63" s="554"/>
      <c r="BN63" s="554"/>
      <c r="BO63" s="554"/>
      <c r="BP63" s="554"/>
      <c r="BQ63" s="554"/>
      <c r="BR63" s="554"/>
      <c r="BS63" s="554"/>
      <c r="BT63" s="554"/>
      <c r="BU63" s="554"/>
      <c r="BV63" s="554"/>
      <c r="BW63" s="554"/>
      <c r="BX63" s="554"/>
      <c r="BY63" s="554"/>
      <c r="BZ63" s="555"/>
    </row>
    <row r="64" spans="1:78" ht="13.5" customHeight="1">
      <c r="A64" s="135"/>
      <c r="B64" s="150"/>
      <c r="C64" s="151"/>
      <c r="D64" s="151"/>
      <c r="E64" s="151"/>
      <c r="F64" s="151"/>
      <c r="G64" s="151"/>
      <c r="H64" s="151"/>
      <c r="I64" s="151"/>
      <c r="J64" s="151"/>
      <c r="K64" s="151"/>
      <c r="L64" s="151"/>
      <c r="M64" s="151"/>
      <c r="N64" s="151"/>
      <c r="O64" s="151"/>
      <c r="P64" s="151"/>
      <c r="Q64" s="151"/>
      <c r="R64" s="151"/>
      <c r="S64" s="151"/>
      <c r="T64" s="151"/>
      <c r="U64" s="151"/>
      <c r="V64" s="151"/>
      <c r="W64" s="151"/>
      <c r="X64" s="151"/>
      <c r="Y64" s="151"/>
      <c r="Z64" s="151"/>
      <c r="AA64" s="151"/>
      <c r="AB64" s="151"/>
      <c r="AC64" s="151"/>
      <c r="AD64" s="151"/>
      <c r="AE64" s="151"/>
      <c r="AF64" s="151"/>
      <c r="AG64" s="151"/>
      <c r="AH64" s="151"/>
      <c r="AI64" s="151"/>
      <c r="AJ64" s="151"/>
      <c r="AK64" s="151"/>
      <c r="AL64" s="151"/>
      <c r="AM64" s="151"/>
      <c r="AN64" s="151"/>
      <c r="AO64" s="151"/>
      <c r="AP64" s="151"/>
      <c r="AQ64" s="151"/>
      <c r="AR64" s="151"/>
      <c r="AS64" s="151"/>
      <c r="AT64" s="151"/>
      <c r="AU64" s="151"/>
      <c r="AV64" s="151"/>
      <c r="AW64" s="151"/>
      <c r="AX64" s="151"/>
      <c r="AY64" s="151"/>
      <c r="AZ64" s="151"/>
      <c r="BA64" s="151"/>
      <c r="BB64" s="151"/>
      <c r="BC64" s="151"/>
      <c r="BD64" s="151"/>
      <c r="BE64" s="151"/>
      <c r="BF64" s="151"/>
      <c r="BG64" s="151"/>
      <c r="BH64" s="151"/>
      <c r="BI64" s="151"/>
      <c r="BJ64" s="152"/>
      <c r="BK64" s="135"/>
      <c r="BL64" s="544" t="s">
        <v>199</v>
      </c>
      <c r="BM64" s="545"/>
      <c r="BN64" s="545"/>
      <c r="BO64" s="545"/>
      <c r="BP64" s="545"/>
      <c r="BQ64" s="545"/>
      <c r="BR64" s="545"/>
      <c r="BS64" s="545"/>
      <c r="BT64" s="545"/>
      <c r="BU64" s="545"/>
      <c r="BV64" s="545"/>
      <c r="BW64" s="545"/>
      <c r="BX64" s="545"/>
      <c r="BY64" s="545"/>
      <c r="BZ64" s="546"/>
    </row>
    <row r="65" spans="1:78" ht="13.5" customHeight="1">
      <c r="A65" s="135"/>
      <c r="B65" s="150"/>
      <c r="C65" s="151"/>
      <c r="D65" s="151"/>
      <c r="E65" s="151"/>
      <c r="F65" s="151"/>
      <c r="G65" s="151"/>
      <c r="H65" s="151"/>
      <c r="I65" s="151"/>
      <c r="J65" s="151"/>
      <c r="K65" s="151"/>
      <c r="L65" s="151"/>
      <c r="M65" s="151"/>
      <c r="N65" s="151"/>
      <c r="O65" s="151"/>
      <c r="P65" s="151"/>
      <c r="Q65" s="151"/>
      <c r="R65" s="151"/>
      <c r="S65" s="151"/>
      <c r="T65" s="151"/>
      <c r="U65" s="151"/>
      <c r="V65" s="151"/>
      <c r="W65" s="151"/>
      <c r="X65" s="151"/>
      <c r="Y65" s="151"/>
      <c r="Z65" s="151"/>
      <c r="AA65" s="151"/>
      <c r="AB65" s="151"/>
      <c r="AC65" s="151"/>
      <c r="AD65" s="151"/>
      <c r="AE65" s="151"/>
      <c r="AF65" s="151"/>
      <c r="AG65" s="151"/>
      <c r="AH65" s="151"/>
      <c r="AI65" s="151"/>
      <c r="AJ65" s="151"/>
      <c r="AK65" s="151"/>
      <c r="AL65" s="151"/>
      <c r="AM65" s="151"/>
      <c r="AN65" s="151"/>
      <c r="AO65" s="151"/>
      <c r="AP65" s="151"/>
      <c r="AQ65" s="151"/>
      <c r="AR65" s="151"/>
      <c r="AS65" s="151"/>
      <c r="AT65" s="151"/>
      <c r="AU65" s="151"/>
      <c r="AV65" s="151"/>
      <c r="AW65" s="151"/>
      <c r="AX65" s="151"/>
      <c r="AY65" s="151"/>
      <c r="AZ65" s="151"/>
      <c r="BA65" s="151"/>
      <c r="BB65" s="151"/>
      <c r="BC65" s="151"/>
      <c r="BD65" s="151"/>
      <c r="BE65" s="151"/>
      <c r="BF65" s="151"/>
      <c r="BG65" s="151"/>
      <c r="BH65" s="151"/>
      <c r="BI65" s="151"/>
      <c r="BJ65" s="152"/>
      <c r="BK65" s="135"/>
      <c r="BL65" s="547"/>
      <c r="BM65" s="548"/>
      <c r="BN65" s="548"/>
      <c r="BO65" s="548"/>
      <c r="BP65" s="548"/>
      <c r="BQ65" s="548"/>
      <c r="BR65" s="548"/>
      <c r="BS65" s="548"/>
      <c r="BT65" s="548"/>
      <c r="BU65" s="548"/>
      <c r="BV65" s="548"/>
      <c r="BW65" s="548"/>
      <c r="BX65" s="548"/>
      <c r="BY65" s="548"/>
      <c r="BZ65" s="549"/>
    </row>
    <row r="66" spans="1:78" ht="13.5" customHeight="1">
      <c r="A66" s="135"/>
      <c r="B66" s="150"/>
      <c r="C66" s="151"/>
      <c r="D66" s="151"/>
      <c r="E66" s="151"/>
      <c r="F66" s="151"/>
      <c r="G66" s="151"/>
      <c r="H66" s="151"/>
      <c r="I66" s="151"/>
      <c r="J66" s="151"/>
      <c r="K66" s="151"/>
      <c r="L66" s="151"/>
      <c r="M66" s="151"/>
      <c r="N66" s="151"/>
      <c r="O66" s="151"/>
      <c r="P66" s="151"/>
      <c r="Q66" s="151"/>
      <c r="R66" s="151"/>
      <c r="S66" s="151"/>
      <c r="T66" s="151"/>
      <c r="U66" s="151"/>
      <c r="V66" s="151"/>
      <c r="W66" s="151"/>
      <c r="X66" s="151"/>
      <c r="Y66" s="151"/>
      <c r="Z66" s="151"/>
      <c r="AA66" s="151"/>
      <c r="AB66" s="151"/>
      <c r="AC66" s="151"/>
      <c r="AD66" s="151"/>
      <c r="AE66" s="151"/>
      <c r="AF66" s="151"/>
      <c r="AG66" s="151"/>
      <c r="AH66" s="151"/>
      <c r="AI66" s="151"/>
      <c r="AJ66" s="151"/>
      <c r="AK66" s="151"/>
      <c r="AL66" s="151"/>
      <c r="AM66" s="151"/>
      <c r="AN66" s="151"/>
      <c r="AO66" s="151"/>
      <c r="AP66" s="151"/>
      <c r="AQ66" s="151"/>
      <c r="AR66" s="151"/>
      <c r="AS66" s="151"/>
      <c r="AT66" s="151"/>
      <c r="AU66" s="151"/>
      <c r="AV66" s="151"/>
      <c r="AW66" s="151"/>
      <c r="AX66" s="151"/>
      <c r="AY66" s="151"/>
      <c r="AZ66" s="151"/>
      <c r="BA66" s="151"/>
      <c r="BB66" s="151"/>
      <c r="BC66" s="151"/>
      <c r="BD66" s="151"/>
      <c r="BE66" s="151"/>
      <c r="BF66" s="151"/>
      <c r="BG66" s="151"/>
      <c r="BH66" s="151"/>
      <c r="BI66" s="151"/>
      <c r="BJ66" s="152"/>
      <c r="BK66" s="135"/>
      <c r="BL66" s="550" t="s">
        <v>200</v>
      </c>
      <c r="BM66" s="551"/>
      <c r="BN66" s="551"/>
      <c r="BO66" s="551"/>
      <c r="BP66" s="551"/>
      <c r="BQ66" s="551"/>
      <c r="BR66" s="551"/>
      <c r="BS66" s="551"/>
      <c r="BT66" s="551"/>
      <c r="BU66" s="551"/>
      <c r="BV66" s="551"/>
      <c r="BW66" s="551"/>
      <c r="BX66" s="551"/>
      <c r="BY66" s="551"/>
      <c r="BZ66" s="552"/>
    </row>
    <row r="67" spans="1:78" ht="13.5" customHeight="1">
      <c r="A67" s="135"/>
      <c r="B67" s="150"/>
      <c r="C67" s="151"/>
      <c r="D67" s="151"/>
      <c r="E67" s="151"/>
      <c r="F67" s="151"/>
      <c r="G67" s="151"/>
      <c r="H67" s="151"/>
      <c r="I67" s="151"/>
      <c r="J67" s="151"/>
      <c r="K67" s="151"/>
      <c r="L67" s="151"/>
      <c r="M67" s="151"/>
      <c r="N67" s="151"/>
      <c r="O67" s="151"/>
      <c r="P67" s="151"/>
      <c r="Q67" s="151"/>
      <c r="R67" s="151"/>
      <c r="S67" s="151"/>
      <c r="T67" s="151"/>
      <c r="U67" s="151"/>
      <c r="V67" s="151"/>
      <c r="W67" s="151"/>
      <c r="X67" s="151"/>
      <c r="Y67" s="151"/>
      <c r="Z67" s="151"/>
      <c r="AA67" s="151"/>
      <c r="AB67" s="151"/>
      <c r="AC67" s="151"/>
      <c r="AD67" s="151"/>
      <c r="AE67" s="151"/>
      <c r="AF67" s="151"/>
      <c r="AG67" s="151"/>
      <c r="AH67" s="151"/>
      <c r="AI67" s="151"/>
      <c r="AJ67" s="151"/>
      <c r="AK67" s="151"/>
      <c r="AL67" s="151"/>
      <c r="AM67" s="151"/>
      <c r="AN67" s="151"/>
      <c r="AO67" s="151"/>
      <c r="AP67" s="151"/>
      <c r="AQ67" s="151"/>
      <c r="AR67" s="151"/>
      <c r="AS67" s="151"/>
      <c r="AT67" s="151"/>
      <c r="AU67" s="151"/>
      <c r="AV67" s="151"/>
      <c r="AW67" s="151"/>
      <c r="AX67" s="151"/>
      <c r="AY67" s="151"/>
      <c r="AZ67" s="151"/>
      <c r="BA67" s="151"/>
      <c r="BB67" s="151"/>
      <c r="BC67" s="151"/>
      <c r="BD67" s="151"/>
      <c r="BE67" s="151"/>
      <c r="BF67" s="151"/>
      <c r="BG67" s="151"/>
      <c r="BH67" s="151"/>
      <c r="BI67" s="151"/>
      <c r="BJ67" s="152"/>
      <c r="BK67" s="135"/>
      <c r="BL67" s="550"/>
      <c r="BM67" s="551"/>
      <c r="BN67" s="551"/>
      <c r="BO67" s="551"/>
      <c r="BP67" s="551"/>
      <c r="BQ67" s="551"/>
      <c r="BR67" s="551"/>
      <c r="BS67" s="551"/>
      <c r="BT67" s="551"/>
      <c r="BU67" s="551"/>
      <c r="BV67" s="551"/>
      <c r="BW67" s="551"/>
      <c r="BX67" s="551"/>
      <c r="BY67" s="551"/>
      <c r="BZ67" s="552"/>
    </row>
    <row r="68" spans="1:78" ht="13.5" customHeight="1">
      <c r="A68" s="135"/>
      <c r="B68" s="150"/>
      <c r="C68" s="151"/>
      <c r="D68" s="151"/>
      <c r="E68" s="151"/>
      <c r="F68" s="151"/>
      <c r="G68" s="151"/>
      <c r="H68" s="151"/>
      <c r="I68" s="151"/>
      <c r="J68" s="151"/>
      <c r="K68" s="151"/>
      <c r="L68" s="151"/>
      <c r="M68" s="151"/>
      <c r="N68" s="151"/>
      <c r="O68" s="151"/>
      <c r="P68" s="151"/>
      <c r="Q68" s="151"/>
      <c r="R68" s="151"/>
      <c r="S68" s="151"/>
      <c r="T68" s="151"/>
      <c r="U68" s="151"/>
      <c r="V68" s="151"/>
      <c r="W68" s="151"/>
      <c r="X68" s="151"/>
      <c r="Y68" s="151"/>
      <c r="Z68" s="151"/>
      <c r="AA68" s="151"/>
      <c r="AB68" s="151"/>
      <c r="AC68" s="151"/>
      <c r="AD68" s="151"/>
      <c r="AE68" s="151"/>
      <c r="AF68" s="151"/>
      <c r="AG68" s="151"/>
      <c r="AH68" s="151"/>
      <c r="AI68" s="151"/>
      <c r="AJ68" s="151"/>
      <c r="AK68" s="151"/>
      <c r="AL68" s="151"/>
      <c r="AM68" s="151"/>
      <c r="AN68" s="151"/>
      <c r="AO68" s="151"/>
      <c r="AP68" s="151"/>
      <c r="AQ68" s="151"/>
      <c r="AR68" s="151"/>
      <c r="AS68" s="151"/>
      <c r="AT68" s="151"/>
      <c r="AU68" s="151"/>
      <c r="AV68" s="151"/>
      <c r="AW68" s="151"/>
      <c r="AX68" s="151"/>
      <c r="AY68" s="151"/>
      <c r="AZ68" s="151"/>
      <c r="BA68" s="151"/>
      <c r="BB68" s="151"/>
      <c r="BC68" s="151"/>
      <c r="BD68" s="151"/>
      <c r="BE68" s="151"/>
      <c r="BF68" s="151"/>
      <c r="BG68" s="151"/>
      <c r="BH68" s="151"/>
      <c r="BI68" s="151"/>
      <c r="BJ68" s="152"/>
      <c r="BK68" s="135"/>
      <c r="BL68" s="550"/>
      <c r="BM68" s="551"/>
      <c r="BN68" s="551"/>
      <c r="BO68" s="551"/>
      <c r="BP68" s="551"/>
      <c r="BQ68" s="551"/>
      <c r="BR68" s="551"/>
      <c r="BS68" s="551"/>
      <c r="BT68" s="551"/>
      <c r="BU68" s="551"/>
      <c r="BV68" s="551"/>
      <c r="BW68" s="551"/>
      <c r="BX68" s="551"/>
      <c r="BY68" s="551"/>
      <c r="BZ68" s="552"/>
    </row>
    <row r="69" spans="1:78" ht="13.5" customHeight="1">
      <c r="A69" s="135"/>
      <c r="B69" s="150"/>
      <c r="C69" s="151"/>
      <c r="D69" s="151"/>
      <c r="E69" s="151"/>
      <c r="F69" s="151"/>
      <c r="G69" s="151"/>
      <c r="H69" s="151"/>
      <c r="I69" s="151"/>
      <c r="J69" s="151"/>
      <c r="K69" s="151"/>
      <c r="L69" s="151"/>
      <c r="M69" s="151"/>
      <c r="N69" s="151"/>
      <c r="O69" s="151"/>
      <c r="P69" s="151"/>
      <c r="Q69" s="151"/>
      <c r="R69" s="151"/>
      <c r="S69" s="151"/>
      <c r="T69" s="151"/>
      <c r="U69" s="151"/>
      <c r="V69" s="151"/>
      <c r="W69" s="151"/>
      <c r="X69" s="151"/>
      <c r="Y69" s="151"/>
      <c r="Z69" s="151"/>
      <c r="AA69" s="151"/>
      <c r="AB69" s="151"/>
      <c r="AC69" s="151"/>
      <c r="AD69" s="151"/>
      <c r="AE69" s="151"/>
      <c r="AF69" s="151"/>
      <c r="AG69" s="151"/>
      <c r="AH69" s="151"/>
      <c r="AI69" s="151"/>
      <c r="AJ69" s="151"/>
      <c r="AK69" s="151"/>
      <c r="AL69" s="151"/>
      <c r="AM69" s="151"/>
      <c r="AN69" s="151"/>
      <c r="AO69" s="151"/>
      <c r="AP69" s="151"/>
      <c r="AQ69" s="151"/>
      <c r="AR69" s="151"/>
      <c r="AS69" s="151"/>
      <c r="AT69" s="151"/>
      <c r="AU69" s="151"/>
      <c r="AV69" s="151"/>
      <c r="AW69" s="151"/>
      <c r="AX69" s="151"/>
      <c r="AY69" s="151"/>
      <c r="AZ69" s="151"/>
      <c r="BA69" s="151"/>
      <c r="BB69" s="151"/>
      <c r="BC69" s="151"/>
      <c r="BD69" s="151"/>
      <c r="BE69" s="151"/>
      <c r="BF69" s="151"/>
      <c r="BG69" s="151"/>
      <c r="BH69" s="151"/>
      <c r="BI69" s="151"/>
      <c r="BJ69" s="152"/>
      <c r="BK69" s="135"/>
      <c r="BL69" s="550"/>
      <c r="BM69" s="551"/>
      <c r="BN69" s="551"/>
      <c r="BO69" s="551"/>
      <c r="BP69" s="551"/>
      <c r="BQ69" s="551"/>
      <c r="BR69" s="551"/>
      <c r="BS69" s="551"/>
      <c r="BT69" s="551"/>
      <c r="BU69" s="551"/>
      <c r="BV69" s="551"/>
      <c r="BW69" s="551"/>
      <c r="BX69" s="551"/>
      <c r="BY69" s="551"/>
      <c r="BZ69" s="552"/>
    </row>
    <row r="70" spans="1:78" ht="13.5" customHeight="1">
      <c r="A70" s="135"/>
      <c r="B70" s="150"/>
      <c r="C70" s="151"/>
      <c r="D70" s="151"/>
      <c r="E70" s="151"/>
      <c r="F70" s="151"/>
      <c r="G70" s="151"/>
      <c r="H70" s="151"/>
      <c r="I70" s="151"/>
      <c r="J70" s="151"/>
      <c r="K70" s="151"/>
      <c r="L70" s="151"/>
      <c r="M70" s="151"/>
      <c r="N70" s="151"/>
      <c r="O70" s="151"/>
      <c r="P70" s="151"/>
      <c r="Q70" s="151"/>
      <c r="R70" s="151"/>
      <c r="S70" s="151"/>
      <c r="T70" s="151"/>
      <c r="U70" s="151"/>
      <c r="V70" s="151"/>
      <c r="W70" s="151"/>
      <c r="X70" s="151"/>
      <c r="Y70" s="151"/>
      <c r="Z70" s="151"/>
      <c r="AA70" s="151"/>
      <c r="AB70" s="151"/>
      <c r="AC70" s="151"/>
      <c r="AD70" s="151"/>
      <c r="AE70" s="151"/>
      <c r="AF70" s="151"/>
      <c r="AG70" s="151"/>
      <c r="AH70" s="151"/>
      <c r="AI70" s="151"/>
      <c r="AJ70" s="151"/>
      <c r="AK70" s="151"/>
      <c r="AL70" s="151"/>
      <c r="AM70" s="151"/>
      <c r="AN70" s="151"/>
      <c r="AO70" s="151"/>
      <c r="AP70" s="151"/>
      <c r="AQ70" s="151"/>
      <c r="AR70" s="151"/>
      <c r="AS70" s="151"/>
      <c r="AT70" s="151"/>
      <c r="AU70" s="151"/>
      <c r="AV70" s="151"/>
      <c r="AW70" s="151"/>
      <c r="AX70" s="151"/>
      <c r="AY70" s="151"/>
      <c r="AZ70" s="151"/>
      <c r="BA70" s="151"/>
      <c r="BB70" s="151"/>
      <c r="BC70" s="151"/>
      <c r="BD70" s="151"/>
      <c r="BE70" s="151"/>
      <c r="BF70" s="151"/>
      <c r="BG70" s="151"/>
      <c r="BH70" s="151"/>
      <c r="BI70" s="151"/>
      <c r="BJ70" s="152"/>
      <c r="BK70" s="135"/>
      <c r="BL70" s="550"/>
      <c r="BM70" s="551"/>
      <c r="BN70" s="551"/>
      <c r="BO70" s="551"/>
      <c r="BP70" s="551"/>
      <c r="BQ70" s="551"/>
      <c r="BR70" s="551"/>
      <c r="BS70" s="551"/>
      <c r="BT70" s="551"/>
      <c r="BU70" s="551"/>
      <c r="BV70" s="551"/>
      <c r="BW70" s="551"/>
      <c r="BX70" s="551"/>
      <c r="BY70" s="551"/>
      <c r="BZ70" s="552"/>
    </row>
    <row r="71" spans="1:78" ht="13.5" customHeight="1">
      <c r="A71" s="135"/>
      <c r="B71" s="150"/>
      <c r="C71" s="151"/>
      <c r="D71" s="151"/>
      <c r="E71" s="151"/>
      <c r="F71" s="151"/>
      <c r="G71" s="151"/>
      <c r="H71" s="151"/>
      <c r="I71" s="151"/>
      <c r="J71" s="151"/>
      <c r="K71" s="151"/>
      <c r="L71" s="151"/>
      <c r="M71" s="151"/>
      <c r="N71" s="151"/>
      <c r="O71" s="151"/>
      <c r="P71" s="151"/>
      <c r="Q71" s="151"/>
      <c r="R71" s="151"/>
      <c r="S71" s="151"/>
      <c r="T71" s="151"/>
      <c r="U71" s="151"/>
      <c r="V71" s="151"/>
      <c r="W71" s="151"/>
      <c r="X71" s="151"/>
      <c r="Y71" s="151"/>
      <c r="Z71" s="151"/>
      <c r="AA71" s="151"/>
      <c r="AB71" s="151"/>
      <c r="AC71" s="151"/>
      <c r="AD71" s="151"/>
      <c r="AE71" s="151"/>
      <c r="AF71" s="151"/>
      <c r="AG71" s="151"/>
      <c r="AH71" s="151"/>
      <c r="AI71" s="151"/>
      <c r="AJ71" s="151"/>
      <c r="AK71" s="151"/>
      <c r="AL71" s="151"/>
      <c r="AM71" s="151"/>
      <c r="AN71" s="151"/>
      <c r="AO71" s="151"/>
      <c r="AP71" s="151"/>
      <c r="AQ71" s="151"/>
      <c r="AR71" s="151"/>
      <c r="AS71" s="151"/>
      <c r="AT71" s="151"/>
      <c r="AU71" s="151"/>
      <c r="AV71" s="151"/>
      <c r="AW71" s="151"/>
      <c r="AX71" s="151"/>
      <c r="AY71" s="151"/>
      <c r="AZ71" s="151"/>
      <c r="BA71" s="151"/>
      <c r="BB71" s="151"/>
      <c r="BC71" s="151"/>
      <c r="BD71" s="151"/>
      <c r="BE71" s="151"/>
      <c r="BF71" s="151"/>
      <c r="BG71" s="151"/>
      <c r="BH71" s="151"/>
      <c r="BI71" s="151"/>
      <c r="BJ71" s="152"/>
      <c r="BK71" s="135"/>
      <c r="BL71" s="550"/>
      <c r="BM71" s="551"/>
      <c r="BN71" s="551"/>
      <c r="BO71" s="551"/>
      <c r="BP71" s="551"/>
      <c r="BQ71" s="551"/>
      <c r="BR71" s="551"/>
      <c r="BS71" s="551"/>
      <c r="BT71" s="551"/>
      <c r="BU71" s="551"/>
      <c r="BV71" s="551"/>
      <c r="BW71" s="551"/>
      <c r="BX71" s="551"/>
      <c r="BY71" s="551"/>
      <c r="BZ71" s="552"/>
    </row>
    <row r="72" spans="1:78" ht="13.5" customHeight="1">
      <c r="A72" s="135"/>
      <c r="B72" s="150"/>
      <c r="C72" s="151"/>
      <c r="D72" s="151"/>
      <c r="E72" s="151"/>
      <c r="F72" s="151"/>
      <c r="G72" s="151"/>
      <c r="H72" s="151"/>
      <c r="I72" s="151"/>
      <c r="J72" s="151"/>
      <c r="K72" s="151"/>
      <c r="L72" s="151"/>
      <c r="M72" s="151"/>
      <c r="N72" s="151"/>
      <c r="O72" s="151"/>
      <c r="P72" s="151"/>
      <c r="Q72" s="151"/>
      <c r="R72" s="151"/>
      <c r="S72" s="151"/>
      <c r="T72" s="151"/>
      <c r="U72" s="151"/>
      <c r="V72" s="151"/>
      <c r="W72" s="151"/>
      <c r="X72" s="151"/>
      <c r="Y72" s="151"/>
      <c r="Z72" s="151"/>
      <c r="AA72" s="151"/>
      <c r="AB72" s="151"/>
      <c r="AC72" s="151"/>
      <c r="AD72" s="151"/>
      <c r="AE72" s="151"/>
      <c r="AF72" s="151"/>
      <c r="AG72" s="151"/>
      <c r="AH72" s="151"/>
      <c r="AI72" s="151"/>
      <c r="AJ72" s="151"/>
      <c r="AK72" s="151"/>
      <c r="AL72" s="151"/>
      <c r="AM72" s="151"/>
      <c r="AN72" s="151"/>
      <c r="AO72" s="151"/>
      <c r="AP72" s="151"/>
      <c r="AQ72" s="151"/>
      <c r="AR72" s="151"/>
      <c r="AS72" s="151"/>
      <c r="AT72" s="151"/>
      <c r="AU72" s="151"/>
      <c r="AV72" s="151"/>
      <c r="AW72" s="151"/>
      <c r="AX72" s="151"/>
      <c r="AY72" s="151"/>
      <c r="AZ72" s="151"/>
      <c r="BA72" s="151"/>
      <c r="BB72" s="151"/>
      <c r="BC72" s="151"/>
      <c r="BD72" s="151"/>
      <c r="BE72" s="151"/>
      <c r="BF72" s="151"/>
      <c r="BG72" s="151"/>
      <c r="BH72" s="151"/>
      <c r="BI72" s="151"/>
      <c r="BJ72" s="152"/>
      <c r="BK72" s="135"/>
      <c r="BL72" s="550"/>
      <c r="BM72" s="551"/>
      <c r="BN72" s="551"/>
      <c r="BO72" s="551"/>
      <c r="BP72" s="551"/>
      <c r="BQ72" s="551"/>
      <c r="BR72" s="551"/>
      <c r="BS72" s="551"/>
      <c r="BT72" s="551"/>
      <c r="BU72" s="551"/>
      <c r="BV72" s="551"/>
      <c r="BW72" s="551"/>
      <c r="BX72" s="551"/>
      <c r="BY72" s="551"/>
      <c r="BZ72" s="552"/>
    </row>
    <row r="73" spans="1:78" ht="13.5" customHeight="1">
      <c r="A73" s="135"/>
      <c r="B73" s="150"/>
      <c r="C73" s="151"/>
      <c r="D73" s="151"/>
      <c r="E73" s="151"/>
      <c r="F73" s="151"/>
      <c r="G73" s="151"/>
      <c r="H73" s="151"/>
      <c r="I73" s="151"/>
      <c r="J73" s="151"/>
      <c r="K73" s="151"/>
      <c r="L73" s="151"/>
      <c r="M73" s="151"/>
      <c r="N73" s="151"/>
      <c r="O73" s="151"/>
      <c r="P73" s="151"/>
      <c r="Q73" s="151"/>
      <c r="R73" s="151"/>
      <c r="S73" s="151"/>
      <c r="T73" s="151"/>
      <c r="U73" s="151"/>
      <c r="V73" s="151"/>
      <c r="W73" s="151"/>
      <c r="X73" s="151"/>
      <c r="Y73" s="151"/>
      <c r="Z73" s="151"/>
      <c r="AA73" s="151"/>
      <c r="AB73" s="151"/>
      <c r="AC73" s="151"/>
      <c r="AD73" s="151"/>
      <c r="AE73" s="151"/>
      <c r="AF73" s="151"/>
      <c r="AG73" s="151"/>
      <c r="AH73" s="151"/>
      <c r="AI73" s="151"/>
      <c r="AJ73" s="151"/>
      <c r="AK73" s="151"/>
      <c r="AL73" s="151"/>
      <c r="AM73" s="151"/>
      <c r="AN73" s="151"/>
      <c r="AO73" s="151"/>
      <c r="AP73" s="151"/>
      <c r="AQ73" s="151"/>
      <c r="AR73" s="151"/>
      <c r="AS73" s="151"/>
      <c r="AT73" s="151"/>
      <c r="AU73" s="151"/>
      <c r="AV73" s="151"/>
      <c r="AW73" s="151"/>
      <c r="AX73" s="151"/>
      <c r="AY73" s="151"/>
      <c r="AZ73" s="151"/>
      <c r="BA73" s="151"/>
      <c r="BB73" s="151"/>
      <c r="BC73" s="151"/>
      <c r="BD73" s="151"/>
      <c r="BE73" s="151"/>
      <c r="BF73" s="151"/>
      <c r="BG73" s="151"/>
      <c r="BH73" s="151"/>
      <c r="BI73" s="151"/>
      <c r="BJ73" s="152"/>
      <c r="BK73" s="135"/>
      <c r="BL73" s="550"/>
      <c r="BM73" s="551"/>
      <c r="BN73" s="551"/>
      <c r="BO73" s="551"/>
      <c r="BP73" s="551"/>
      <c r="BQ73" s="551"/>
      <c r="BR73" s="551"/>
      <c r="BS73" s="551"/>
      <c r="BT73" s="551"/>
      <c r="BU73" s="551"/>
      <c r="BV73" s="551"/>
      <c r="BW73" s="551"/>
      <c r="BX73" s="551"/>
      <c r="BY73" s="551"/>
      <c r="BZ73" s="552"/>
    </row>
    <row r="74" spans="1:78" ht="13.5" customHeight="1">
      <c r="A74" s="135"/>
      <c r="B74" s="150"/>
      <c r="C74" s="151"/>
      <c r="D74" s="151"/>
      <c r="E74" s="151"/>
      <c r="F74" s="151"/>
      <c r="G74" s="151"/>
      <c r="H74" s="151"/>
      <c r="I74" s="151"/>
      <c r="J74" s="151"/>
      <c r="K74" s="151"/>
      <c r="L74" s="151"/>
      <c r="M74" s="151"/>
      <c r="N74" s="151"/>
      <c r="O74" s="151"/>
      <c r="P74" s="151"/>
      <c r="Q74" s="151"/>
      <c r="R74" s="151"/>
      <c r="S74" s="151"/>
      <c r="T74" s="151"/>
      <c r="U74" s="151"/>
      <c r="V74" s="151"/>
      <c r="W74" s="151"/>
      <c r="X74" s="151"/>
      <c r="Y74" s="151"/>
      <c r="Z74" s="151"/>
      <c r="AA74" s="151"/>
      <c r="AB74" s="151"/>
      <c r="AC74" s="151"/>
      <c r="AD74" s="151"/>
      <c r="AE74" s="151"/>
      <c r="AF74" s="151"/>
      <c r="AG74" s="151"/>
      <c r="AH74" s="151"/>
      <c r="AI74" s="151"/>
      <c r="AJ74" s="151"/>
      <c r="AK74" s="151"/>
      <c r="AL74" s="151"/>
      <c r="AM74" s="151"/>
      <c r="AN74" s="151"/>
      <c r="AO74" s="151"/>
      <c r="AP74" s="151"/>
      <c r="AQ74" s="151"/>
      <c r="AR74" s="151"/>
      <c r="AS74" s="151"/>
      <c r="AT74" s="151"/>
      <c r="AU74" s="151"/>
      <c r="AV74" s="151"/>
      <c r="AW74" s="151"/>
      <c r="AX74" s="151"/>
      <c r="AY74" s="151"/>
      <c r="AZ74" s="151"/>
      <c r="BA74" s="151"/>
      <c r="BB74" s="151"/>
      <c r="BC74" s="151"/>
      <c r="BD74" s="151"/>
      <c r="BE74" s="151"/>
      <c r="BF74" s="151"/>
      <c r="BG74" s="151"/>
      <c r="BH74" s="151"/>
      <c r="BI74" s="151"/>
      <c r="BJ74" s="152"/>
      <c r="BK74" s="135"/>
      <c r="BL74" s="550"/>
      <c r="BM74" s="551"/>
      <c r="BN74" s="551"/>
      <c r="BO74" s="551"/>
      <c r="BP74" s="551"/>
      <c r="BQ74" s="551"/>
      <c r="BR74" s="551"/>
      <c r="BS74" s="551"/>
      <c r="BT74" s="551"/>
      <c r="BU74" s="551"/>
      <c r="BV74" s="551"/>
      <c r="BW74" s="551"/>
      <c r="BX74" s="551"/>
      <c r="BY74" s="551"/>
      <c r="BZ74" s="552"/>
    </row>
    <row r="75" spans="1:78" ht="13.5" customHeight="1">
      <c r="A75" s="135"/>
      <c r="B75" s="150"/>
      <c r="C75" s="151"/>
      <c r="D75" s="151"/>
      <c r="E75" s="151"/>
      <c r="F75" s="151"/>
      <c r="G75" s="151"/>
      <c r="H75" s="151"/>
      <c r="I75" s="151"/>
      <c r="J75" s="151"/>
      <c r="K75" s="151"/>
      <c r="L75" s="151"/>
      <c r="M75" s="151"/>
      <c r="N75" s="151"/>
      <c r="O75" s="151"/>
      <c r="P75" s="151"/>
      <c r="Q75" s="151"/>
      <c r="R75" s="151"/>
      <c r="S75" s="151"/>
      <c r="T75" s="151"/>
      <c r="U75" s="151"/>
      <c r="V75" s="151"/>
      <c r="W75" s="151"/>
      <c r="X75" s="151"/>
      <c r="Y75" s="151"/>
      <c r="Z75" s="151"/>
      <c r="AA75" s="151"/>
      <c r="AB75" s="151"/>
      <c r="AC75" s="151"/>
      <c r="AD75" s="151"/>
      <c r="AE75" s="151"/>
      <c r="AF75" s="151"/>
      <c r="AG75" s="151"/>
      <c r="AH75" s="151"/>
      <c r="AI75" s="151"/>
      <c r="AJ75" s="151"/>
      <c r="AK75" s="151"/>
      <c r="AL75" s="151"/>
      <c r="AM75" s="151"/>
      <c r="AN75" s="151"/>
      <c r="AO75" s="151"/>
      <c r="AP75" s="151"/>
      <c r="AQ75" s="151"/>
      <c r="AR75" s="151"/>
      <c r="AS75" s="151"/>
      <c r="AT75" s="151"/>
      <c r="AU75" s="151"/>
      <c r="AV75" s="151"/>
      <c r="AW75" s="151"/>
      <c r="AX75" s="151"/>
      <c r="AY75" s="151"/>
      <c r="AZ75" s="151"/>
      <c r="BA75" s="151"/>
      <c r="BB75" s="151"/>
      <c r="BC75" s="151"/>
      <c r="BD75" s="151"/>
      <c r="BE75" s="151"/>
      <c r="BF75" s="151"/>
      <c r="BG75" s="151"/>
      <c r="BH75" s="151"/>
      <c r="BI75" s="151"/>
      <c r="BJ75" s="152"/>
      <c r="BK75" s="135"/>
      <c r="BL75" s="550"/>
      <c r="BM75" s="551"/>
      <c r="BN75" s="551"/>
      <c r="BO75" s="551"/>
      <c r="BP75" s="551"/>
      <c r="BQ75" s="551"/>
      <c r="BR75" s="551"/>
      <c r="BS75" s="551"/>
      <c r="BT75" s="551"/>
      <c r="BU75" s="551"/>
      <c r="BV75" s="551"/>
      <c r="BW75" s="551"/>
      <c r="BX75" s="551"/>
      <c r="BY75" s="551"/>
      <c r="BZ75" s="552"/>
    </row>
    <row r="76" spans="1:78" ht="13.5" customHeight="1">
      <c r="A76" s="135"/>
      <c r="B76" s="150"/>
      <c r="C76" s="151"/>
      <c r="D76" s="151"/>
      <c r="E76" s="151"/>
      <c r="F76" s="151"/>
      <c r="G76" s="151"/>
      <c r="H76" s="151"/>
      <c r="I76" s="151"/>
      <c r="J76" s="151"/>
      <c r="K76" s="151"/>
      <c r="L76" s="151"/>
      <c r="M76" s="151"/>
      <c r="N76" s="151"/>
      <c r="O76" s="151"/>
      <c r="P76" s="151"/>
      <c r="Q76" s="151"/>
      <c r="R76" s="151"/>
      <c r="S76" s="151"/>
      <c r="T76" s="151"/>
      <c r="U76" s="151"/>
      <c r="V76" s="151"/>
      <c r="W76" s="151"/>
      <c r="X76" s="151"/>
      <c r="Y76" s="151"/>
      <c r="Z76" s="151"/>
      <c r="AA76" s="151"/>
      <c r="AB76" s="151"/>
      <c r="AC76" s="151"/>
      <c r="AD76" s="151"/>
      <c r="AE76" s="151"/>
      <c r="AF76" s="151"/>
      <c r="AG76" s="151"/>
      <c r="AH76" s="151"/>
      <c r="AI76" s="151"/>
      <c r="AJ76" s="151"/>
      <c r="AK76" s="151"/>
      <c r="AL76" s="151"/>
      <c r="AM76" s="151"/>
      <c r="AN76" s="151"/>
      <c r="AO76" s="151"/>
      <c r="AP76" s="151"/>
      <c r="AQ76" s="151"/>
      <c r="AR76" s="151"/>
      <c r="AS76" s="151"/>
      <c r="AT76" s="151"/>
      <c r="AU76" s="151"/>
      <c r="AV76" s="151"/>
      <c r="AW76" s="151"/>
      <c r="AX76" s="151"/>
      <c r="AY76" s="151"/>
      <c r="AZ76" s="151"/>
      <c r="BA76" s="151"/>
      <c r="BB76" s="151"/>
      <c r="BC76" s="151"/>
      <c r="BD76" s="151"/>
      <c r="BE76" s="151"/>
      <c r="BF76" s="151"/>
      <c r="BG76" s="151"/>
      <c r="BH76" s="151"/>
      <c r="BI76" s="151"/>
      <c r="BJ76" s="152"/>
      <c r="BK76" s="135"/>
      <c r="BL76" s="550"/>
      <c r="BM76" s="551"/>
      <c r="BN76" s="551"/>
      <c r="BO76" s="551"/>
      <c r="BP76" s="551"/>
      <c r="BQ76" s="551"/>
      <c r="BR76" s="551"/>
      <c r="BS76" s="551"/>
      <c r="BT76" s="551"/>
      <c r="BU76" s="551"/>
      <c r="BV76" s="551"/>
      <c r="BW76" s="551"/>
      <c r="BX76" s="551"/>
      <c r="BY76" s="551"/>
      <c r="BZ76" s="552"/>
    </row>
    <row r="77" spans="1:78" ht="13.5" customHeight="1">
      <c r="A77" s="135"/>
      <c r="B77" s="150"/>
      <c r="C77" s="151"/>
      <c r="D77" s="151"/>
      <c r="E77" s="151"/>
      <c r="F77" s="151"/>
      <c r="G77" s="151"/>
      <c r="H77" s="151"/>
      <c r="I77" s="151"/>
      <c r="J77" s="151"/>
      <c r="K77" s="151"/>
      <c r="L77" s="151"/>
      <c r="M77" s="151"/>
      <c r="N77" s="151"/>
      <c r="O77" s="151"/>
      <c r="P77" s="151"/>
      <c r="Q77" s="151"/>
      <c r="R77" s="151"/>
      <c r="S77" s="151"/>
      <c r="T77" s="151"/>
      <c r="U77" s="151"/>
      <c r="V77" s="151"/>
      <c r="W77" s="151"/>
      <c r="X77" s="151"/>
      <c r="Y77" s="151"/>
      <c r="Z77" s="151"/>
      <c r="AA77" s="151"/>
      <c r="AB77" s="151"/>
      <c r="AC77" s="151"/>
      <c r="AD77" s="151"/>
      <c r="AE77" s="151"/>
      <c r="AF77" s="151"/>
      <c r="AG77" s="151"/>
      <c r="AH77" s="151"/>
      <c r="AI77" s="151"/>
      <c r="AJ77" s="151"/>
      <c r="AK77" s="151"/>
      <c r="AL77" s="151"/>
      <c r="AM77" s="151"/>
      <c r="AN77" s="151"/>
      <c r="AO77" s="151"/>
      <c r="AP77" s="151"/>
      <c r="AQ77" s="151"/>
      <c r="AR77" s="151"/>
      <c r="AS77" s="151"/>
      <c r="AT77" s="151"/>
      <c r="AU77" s="151"/>
      <c r="AV77" s="151"/>
      <c r="AW77" s="151"/>
      <c r="AX77" s="151"/>
      <c r="AY77" s="151"/>
      <c r="AZ77" s="151"/>
      <c r="BA77" s="151"/>
      <c r="BB77" s="151"/>
      <c r="BC77" s="151"/>
      <c r="BD77" s="151"/>
      <c r="BE77" s="151"/>
      <c r="BF77" s="151"/>
      <c r="BG77" s="151"/>
      <c r="BH77" s="151"/>
      <c r="BI77" s="151"/>
      <c r="BJ77" s="152"/>
      <c r="BK77" s="135"/>
      <c r="BL77" s="550"/>
      <c r="BM77" s="551"/>
      <c r="BN77" s="551"/>
      <c r="BO77" s="551"/>
      <c r="BP77" s="551"/>
      <c r="BQ77" s="551"/>
      <c r="BR77" s="551"/>
      <c r="BS77" s="551"/>
      <c r="BT77" s="551"/>
      <c r="BU77" s="551"/>
      <c r="BV77" s="551"/>
      <c r="BW77" s="551"/>
      <c r="BX77" s="551"/>
      <c r="BY77" s="551"/>
      <c r="BZ77" s="552"/>
    </row>
    <row r="78" spans="1:78" ht="13.5" customHeight="1">
      <c r="A78" s="135"/>
      <c r="B78" s="150"/>
      <c r="C78" s="151"/>
      <c r="D78" s="151"/>
      <c r="E78" s="151"/>
      <c r="F78" s="151"/>
      <c r="G78" s="151"/>
      <c r="H78" s="151"/>
      <c r="I78" s="151"/>
      <c r="J78" s="151"/>
      <c r="K78" s="151"/>
      <c r="L78" s="151"/>
      <c r="M78" s="151"/>
      <c r="N78" s="151"/>
      <c r="O78" s="151"/>
      <c r="P78" s="151"/>
      <c r="Q78" s="151"/>
      <c r="R78" s="151"/>
      <c r="S78" s="151"/>
      <c r="T78" s="151"/>
      <c r="U78" s="151"/>
      <c r="V78" s="151"/>
      <c r="W78" s="151"/>
      <c r="X78" s="151"/>
      <c r="Y78" s="151"/>
      <c r="Z78" s="151"/>
      <c r="AA78" s="151"/>
      <c r="AB78" s="151"/>
      <c r="AC78" s="151"/>
      <c r="AD78" s="151"/>
      <c r="AE78" s="151"/>
      <c r="AF78" s="151"/>
      <c r="AG78" s="151"/>
      <c r="AH78" s="151"/>
      <c r="AI78" s="151"/>
      <c r="AJ78" s="151"/>
      <c r="AK78" s="151"/>
      <c r="AL78" s="151"/>
      <c r="AM78" s="151"/>
      <c r="AN78" s="151"/>
      <c r="AO78" s="151"/>
      <c r="AP78" s="151"/>
      <c r="AQ78" s="151"/>
      <c r="AR78" s="151"/>
      <c r="AS78" s="151"/>
      <c r="AT78" s="151"/>
      <c r="AU78" s="151"/>
      <c r="AV78" s="151"/>
      <c r="AW78" s="151"/>
      <c r="AX78" s="151"/>
      <c r="AY78" s="151"/>
      <c r="AZ78" s="151"/>
      <c r="BA78" s="151"/>
      <c r="BB78" s="151"/>
      <c r="BC78" s="151"/>
      <c r="BD78" s="151"/>
      <c r="BE78" s="151"/>
      <c r="BF78" s="151"/>
      <c r="BG78" s="151"/>
      <c r="BH78" s="151"/>
      <c r="BI78" s="151"/>
      <c r="BJ78" s="152"/>
      <c r="BK78" s="135"/>
      <c r="BL78" s="550"/>
      <c r="BM78" s="551"/>
      <c r="BN78" s="551"/>
      <c r="BO78" s="551"/>
      <c r="BP78" s="551"/>
      <c r="BQ78" s="551"/>
      <c r="BR78" s="551"/>
      <c r="BS78" s="551"/>
      <c r="BT78" s="551"/>
      <c r="BU78" s="551"/>
      <c r="BV78" s="551"/>
      <c r="BW78" s="551"/>
      <c r="BX78" s="551"/>
      <c r="BY78" s="551"/>
      <c r="BZ78" s="552"/>
    </row>
    <row r="79" spans="1:78" ht="13.5" customHeight="1">
      <c r="A79" s="135"/>
      <c r="B79" s="150"/>
      <c r="C79" s="153"/>
      <c r="D79" s="153"/>
      <c r="E79" s="153"/>
      <c r="F79" s="153"/>
      <c r="G79" s="153"/>
      <c r="H79" s="153"/>
      <c r="I79" s="153"/>
      <c r="J79" s="153"/>
      <c r="K79" s="153"/>
      <c r="L79" s="153"/>
      <c r="M79" s="153"/>
      <c r="N79" s="153"/>
      <c r="O79" s="153"/>
      <c r="P79" s="153"/>
      <c r="Q79" s="153"/>
      <c r="R79" s="153"/>
      <c r="S79" s="153"/>
      <c r="T79" s="153"/>
      <c r="U79" s="154"/>
      <c r="V79" s="154"/>
      <c r="W79" s="153"/>
      <c r="X79" s="153"/>
      <c r="Y79" s="153"/>
      <c r="Z79" s="153"/>
      <c r="AA79" s="153"/>
      <c r="AB79" s="153"/>
      <c r="AC79" s="153"/>
      <c r="AD79" s="153"/>
      <c r="AE79" s="153"/>
      <c r="AF79" s="153"/>
      <c r="AG79" s="153"/>
      <c r="AH79" s="153"/>
      <c r="AI79" s="153"/>
      <c r="AJ79" s="153"/>
      <c r="AK79" s="153"/>
      <c r="AL79" s="153"/>
      <c r="AM79" s="153"/>
      <c r="AN79" s="153"/>
      <c r="AO79" s="154"/>
      <c r="AP79" s="154"/>
      <c r="AQ79" s="153"/>
      <c r="AR79" s="153"/>
      <c r="AS79" s="153"/>
      <c r="AT79" s="153"/>
      <c r="AU79" s="153"/>
      <c r="AV79" s="153"/>
      <c r="AW79" s="153"/>
      <c r="AX79" s="153"/>
      <c r="AY79" s="153"/>
      <c r="AZ79" s="153"/>
      <c r="BA79" s="153"/>
      <c r="BB79" s="153"/>
      <c r="BC79" s="153"/>
      <c r="BD79" s="153"/>
      <c r="BE79" s="153"/>
      <c r="BF79" s="153"/>
      <c r="BG79" s="153"/>
      <c r="BH79" s="153"/>
      <c r="BI79" s="151"/>
      <c r="BJ79" s="152"/>
      <c r="BK79" s="135"/>
      <c r="BL79" s="550"/>
      <c r="BM79" s="551"/>
      <c r="BN79" s="551"/>
      <c r="BO79" s="551"/>
      <c r="BP79" s="551"/>
      <c r="BQ79" s="551"/>
      <c r="BR79" s="551"/>
      <c r="BS79" s="551"/>
      <c r="BT79" s="551"/>
      <c r="BU79" s="551"/>
      <c r="BV79" s="551"/>
      <c r="BW79" s="551"/>
      <c r="BX79" s="551"/>
      <c r="BY79" s="551"/>
      <c r="BZ79" s="552"/>
    </row>
    <row r="80" spans="1:78" ht="13.5" customHeight="1">
      <c r="A80" s="135"/>
      <c r="B80" s="150"/>
      <c r="C80" s="153"/>
      <c r="D80" s="153"/>
      <c r="E80" s="153"/>
      <c r="F80" s="153"/>
      <c r="G80" s="153"/>
      <c r="H80" s="153"/>
      <c r="I80" s="153"/>
      <c r="J80" s="153"/>
      <c r="K80" s="153"/>
      <c r="L80" s="153"/>
      <c r="M80" s="153"/>
      <c r="N80" s="153"/>
      <c r="O80" s="153"/>
      <c r="P80" s="153"/>
      <c r="Q80" s="153"/>
      <c r="R80" s="153"/>
      <c r="S80" s="153"/>
      <c r="T80" s="153"/>
      <c r="U80" s="154"/>
      <c r="V80" s="154"/>
      <c r="W80" s="153"/>
      <c r="X80" s="153"/>
      <c r="Y80" s="153"/>
      <c r="Z80" s="153"/>
      <c r="AA80" s="153"/>
      <c r="AB80" s="153"/>
      <c r="AC80" s="153"/>
      <c r="AD80" s="153"/>
      <c r="AE80" s="153"/>
      <c r="AF80" s="153"/>
      <c r="AG80" s="153"/>
      <c r="AH80" s="153"/>
      <c r="AI80" s="153"/>
      <c r="AJ80" s="153"/>
      <c r="AK80" s="153"/>
      <c r="AL80" s="153"/>
      <c r="AM80" s="153"/>
      <c r="AN80" s="153"/>
      <c r="AO80" s="154"/>
      <c r="AP80" s="154"/>
      <c r="AQ80" s="153"/>
      <c r="AR80" s="153"/>
      <c r="AS80" s="153"/>
      <c r="AT80" s="153"/>
      <c r="AU80" s="153"/>
      <c r="AV80" s="153"/>
      <c r="AW80" s="153"/>
      <c r="AX80" s="153"/>
      <c r="AY80" s="153"/>
      <c r="AZ80" s="153"/>
      <c r="BA80" s="153"/>
      <c r="BB80" s="153"/>
      <c r="BC80" s="153"/>
      <c r="BD80" s="153"/>
      <c r="BE80" s="153"/>
      <c r="BF80" s="153"/>
      <c r="BG80" s="153"/>
      <c r="BH80" s="153"/>
      <c r="BI80" s="151"/>
      <c r="BJ80" s="152"/>
      <c r="BK80" s="135"/>
      <c r="BL80" s="550"/>
      <c r="BM80" s="551"/>
      <c r="BN80" s="551"/>
      <c r="BO80" s="551"/>
      <c r="BP80" s="551"/>
      <c r="BQ80" s="551"/>
      <c r="BR80" s="551"/>
      <c r="BS80" s="551"/>
      <c r="BT80" s="551"/>
      <c r="BU80" s="551"/>
      <c r="BV80" s="551"/>
      <c r="BW80" s="551"/>
      <c r="BX80" s="551"/>
      <c r="BY80" s="551"/>
      <c r="BZ80" s="552"/>
    </row>
    <row r="81" spans="1:78" ht="13.5" customHeight="1">
      <c r="A81" s="135"/>
      <c r="B81" s="150"/>
      <c r="C81" s="159"/>
      <c r="D81" s="159"/>
      <c r="E81" s="159"/>
      <c r="F81" s="159"/>
      <c r="G81" s="159"/>
      <c r="H81" s="159"/>
      <c r="I81" s="159"/>
      <c r="J81" s="159"/>
      <c r="K81" s="159"/>
      <c r="L81" s="159"/>
      <c r="M81" s="159"/>
      <c r="N81" s="159"/>
      <c r="O81" s="159"/>
      <c r="P81" s="159"/>
      <c r="Q81" s="159"/>
      <c r="R81" s="159"/>
      <c r="S81" s="159"/>
      <c r="T81" s="159"/>
      <c r="U81" s="151"/>
      <c r="V81" s="151"/>
      <c r="W81" s="159"/>
      <c r="X81" s="159"/>
      <c r="Y81" s="159"/>
      <c r="Z81" s="159"/>
      <c r="AA81" s="159"/>
      <c r="AB81" s="159"/>
      <c r="AC81" s="159"/>
      <c r="AD81" s="159"/>
      <c r="AE81" s="159"/>
      <c r="AF81" s="159"/>
      <c r="AG81" s="159"/>
      <c r="AH81" s="159"/>
      <c r="AI81" s="159"/>
      <c r="AJ81" s="159"/>
      <c r="AK81" s="159"/>
      <c r="AL81" s="159"/>
      <c r="AM81" s="159"/>
      <c r="AN81" s="159"/>
      <c r="AO81" s="151"/>
      <c r="AP81" s="151"/>
      <c r="AQ81" s="159"/>
      <c r="AR81" s="159"/>
      <c r="AS81" s="159"/>
      <c r="AT81" s="159"/>
      <c r="AU81" s="159"/>
      <c r="AV81" s="159"/>
      <c r="AW81" s="159"/>
      <c r="AX81" s="159"/>
      <c r="AY81" s="159"/>
      <c r="AZ81" s="159"/>
      <c r="BA81" s="159"/>
      <c r="BB81" s="159"/>
      <c r="BC81" s="159"/>
      <c r="BD81" s="159"/>
      <c r="BE81" s="159"/>
      <c r="BF81" s="159"/>
      <c r="BG81" s="159"/>
      <c r="BH81" s="159"/>
      <c r="BI81" s="151"/>
      <c r="BJ81" s="152"/>
      <c r="BK81" s="135"/>
      <c r="BL81" s="550"/>
      <c r="BM81" s="551"/>
      <c r="BN81" s="551"/>
      <c r="BO81" s="551"/>
      <c r="BP81" s="551"/>
      <c r="BQ81" s="551"/>
      <c r="BR81" s="551"/>
      <c r="BS81" s="551"/>
      <c r="BT81" s="551"/>
      <c r="BU81" s="551"/>
      <c r="BV81" s="551"/>
      <c r="BW81" s="551"/>
      <c r="BX81" s="551"/>
      <c r="BY81" s="551"/>
      <c r="BZ81" s="552"/>
    </row>
    <row r="82" spans="1:78" ht="13.5" customHeight="1">
      <c r="A82" s="135"/>
      <c r="B82" s="156"/>
      <c r="C82" s="157"/>
      <c r="D82" s="157"/>
      <c r="E82" s="157"/>
      <c r="F82" s="157"/>
      <c r="G82" s="157"/>
      <c r="H82" s="157"/>
      <c r="I82" s="157"/>
      <c r="J82" s="157"/>
      <c r="K82" s="157"/>
      <c r="L82" s="157"/>
      <c r="M82" s="157"/>
      <c r="N82" s="157"/>
      <c r="O82" s="157"/>
      <c r="P82" s="157"/>
      <c r="Q82" s="157"/>
      <c r="R82" s="157"/>
      <c r="S82" s="157"/>
      <c r="T82" s="157"/>
      <c r="U82" s="157"/>
      <c r="V82" s="157"/>
      <c r="W82" s="157"/>
      <c r="X82" s="157"/>
      <c r="Y82" s="157"/>
      <c r="Z82" s="157"/>
      <c r="AA82" s="157"/>
      <c r="AB82" s="157"/>
      <c r="AC82" s="157"/>
      <c r="AD82" s="157"/>
      <c r="AE82" s="157"/>
      <c r="AF82" s="157"/>
      <c r="AG82" s="157"/>
      <c r="AH82" s="157"/>
      <c r="AI82" s="157"/>
      <c r="AJ82" s="157"/>
      <c r="AK82" s="157"/>
      <c r="AL82" s="157"/>
      <c r="AM82" s="157"/>
      <c r="AN82" s="157"/>
      <c r="AO82" s="157"/>
      <c r="AP82" s="157"/>
      <c r="AQ82" s="157"/>
      <c r="AR82" s="157"/>
      <c r="AS82" s="157"/>
      <c r="AT82" s="157"/>
      <c r="AU82" s="157"/>
      <c r="AV82" s="157"/>
      <c r="AW82" s="157"/>
      <c r="AX82" s="157"/>
      <c r="AY82" s="157"/>
      <c r="AZ82" s="157"/>
      <c r="BA82" s="157"/>
      <c r="BB82" s="157"/>
      <c r="BC82" s="157"/>
      <c r="BD82" s="157"/>
      <c r="BE82" s="157"/>
      <c r="BF82" s="157"/>
      <c r="BG82" s="157"/>
      <c r="BH82" s="157"/>
      <c r="BI82" s="157"/>
      <c r="BJ82" s="158"/>
      <c r="BK82" s="135"/>
      <c r="BL82" s="553"/>
      <c r="BM82" s="554"/>
      <c r="BN82" s="554"/>
      <c r="BO82" s="554"/>
      <c r="BP82" s="554"/>
      <c r="BQ82" s="554"/>
      <c r="BR82" s="554"/>
      <c r="BS82" s="554"/>
      <c r="BT82" s="554"/>
      <c r="BU82" s="554"/>
      <c r="BV82" s="554"/>
      <c r="BW82" s="554"/>
      <c r="BX82" s="554"/>
      <c r="BY82" s="554"/>
      <c r="BZ82" s="555"/>
    </row>
    <row r="83" spans="1:78">
      <c r="C83" s="160"/>
    </row>
    <row r="84" spans="1:78" hidden="1">
      <c r="B84" s="161" t="s">
        <v>201</v>
      </c>
      <c r="C84" s="161"/>
      <c r="D84" s="161"/>
      <c r="E84" s="161" t="s">
        <v>202</v>
      </c>
      <c r="F84" s="161" t="s">
        <v>203</v>
      </c>
      <c r="G84" s="161" t="s">
        <v>204</v>
      </c>
      <c r="H84" s="161" t="s">
        <v>205</v>
      </c>
      <c r="I84" s="161" t="s">
        <v>206</v>
      </c>
      <c r="J84" s="161" t="s">
        <v>207</v>
      </c>
      <c r="K84" s="161" t="s">
        <v>208</v>
      </c>
      <c r="L84" s="161" t="s">
        <v>209</v>
      </c>
      <c r="M84" s="161" t="s">
        <v>210</v>
      </c>
      <c r="N84" s="161" t="s">
        <v>211</v>
      </c>
      <c r="O84" s="161" t="s">
        <v>212</v>
      </c>
    </row>
    <row r="85" spans="1:78" hidden="1">
      <c r="B85" s="161"/>
      <c r="C85" s="161"/>
      <c r="D85" s="161"/>
      <c r="E85" s="161" t="s">
        <v>213</v>
      </c>
      <c r="F85" s="161" t="s">
        <v>214</v>
      </c>
      <c r="G85" s="161" t="s">
        <v>214</v>
      </c>
      <c r="H85" s="161" t="s">
        <v>215</v>
      </c>
      <c r="I85" s="161" t="s">
        <v>216</v>
      </c>
      <c r="J85" s="161" t="s">
        <v>217</v>
      </c>
      <c r="K85" s="161" t="s">
        <v>218</v>
      </c>
      <c r="L85" s="161" t="s">
        <v>219</v>
      </c>
      <c r="M85" s="161" t="s">
        <v>214</v>
      </c>
      <c r="N85" s="161" t="s">
        <v>214</v>
      </c>
      <c r="O85" s="161" t="s">
        <v>220</v>
      </c>
    </row>
  </sheetData>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2"/>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0"/>
  <sheetViews>
    <sheetView topLeftCell="A67" workbookViewId="0">
      <selection activeCell="M86" sqref="M86"/>
    </sheetView>
  </sheetViews>
  <sheetFormatPr defaultRowHeight="18.75"/>
  <cols>
    <col min="1" max="2" width="3.375" style="163" customWidth="1"/>
    <col min="3" max="3" width="5.125" style="164" customWidth="1"/>
    <col min="4" max="4" width="2.125" style="164" customWidth="1"/>
    <col min="5" max="5" width="5.875" style="164" customWidth="1"/>
    <col min="6" max="6" width="6.375" style="164" customWidth="1"/>
    <col min="7" max="7" width="8" style="164" customWidth="1"/>
    <col min="8" max="8" width="7.375" style="164" customWidth="1"/>
    <col min="9" max="9" width="7.125" style="164" customWidth="1"/>
    <col min="10" max="10" width="4" style="165" customWidth="1"/>
    <col min="11" max="20" width="10.375" style="164" customWidth="1"/>
    <col min="21" max="21" width="10.75" style="164" customWidth="1"/>
    <col min="22" max="22" width="10.875" style="164" customWidth="1"/>
    <col min="23" max="16384" width="9" style="164"/>
  </cols>
  <sheetData>
    <row r="1" spans="1:22">
      <c r="V1" s="165" t="s">
        <v>221</v>
      </c>
    </row>
    <row r="2" spans="1:22" s="172" customFormat="1">
      <c r="A2" s="166"/>
      <c r="B2" s="167"/>
      <c r="C2" s="168"/>
      <c r="D2" s="168"/>
      <c r="E2" s="168"/>
      <c r="F2" s="168"/>
      <c r="G2" s="168"/>
      <c r="H2" s="168"/>
      <c r="I2" s="169" t="s">
        <v>222</v>
      </c>
      <c r="J2" s="170"/>
      <c r="K2" s="171" t="s">
        <v>223</v>
      </c>
      <c r="L2" s="171" t="s">
        <v>224</v>
      </c>
      <c r="M2" s="581" t="s">
        <v>225</v>
      </c>
      <c r="N2" s="583">
        <v>3</v>
      </c>
      <c r="O2" s="583">
        <v>4</v>
      </c>
      <c r="P2" s="583">
        <v>5</v>
      </c>
      <c r="Q2" s="583">
        <v>6</v>
      </c>
      <c r="R2" s="583">
        <v>7</v>
      </c>
      <c r="S2" s="583">
        <v>8</v>
      </c>
      <c r="T2" s="583">
        <v>9</v>
      </c>
      <c r="U2" s="570">
        <v>10</v>
      </c>
      <c r="V2" s="570">
        <v>11</v>
      </c>
    </row>
    <row r="3" spans="1:22" s="172" customFormat="1" ht="30" customHeight="1">
      <c r="A3" s="173"/>
      <c r="B3" s="174"/>
      <c r="C3" s="175" t="s">
        <v>226</v>
      </c>
      <c r="D3" s="175"/>
      <c r="E3" s="175" t="s">
        <v>227</v>
      </c>
      <c r="F3" s="175"/>
      <c r="G3" s="175"/>
      <c r="H3" s="175"/>
      <c r="I3" s="175"/>
      <c r="J3" s="176"/>
      <c r="K3" s="177" t="s">
        <v>228</v>
      </c>
      <c r="L3" s="177" t="s">
        <v>229</v>
      </c>
      <c r="M3" s="582"/>
      <c r="N3" s="584"/>
      <c r="O3" s="584"/>
      <c r="P3" s="584"/>
      <c r="Q3" s="584"/>
      <c r="R3" s="584"/>
      <c r="S3" s="584"/>
      <c r="T3" s="584"/>
      <c r="U3" s="571"/>
      <c r="V3" s="571"/>
    </row>
    <row r="4" spans="1:22" s="172" customFormat="1" ht="15.75" customHeight="1">
      <c r="A4" s="572" t="s">
        <v>230</v>
      </c>
      <c r="B4" s="575" t="s">
        <v>231</v>
      </c>
      <c r="C4" s="178">
        <v>1</v>
      </c>
      <c r="D4" s="576" t="s">
        <v>232</v>
      </c>
      <c r="E4" s="577"/>
      <c r="F4" s="577"/>
      <c r="G4" s="577"/>
      <c r="H4" s="577"/>
      <c r="I4" s="577"/>
      <c r="J4" s="179" t="s">
        <v>233</v>
      </c>
      <c r="K4" s="180">
        <f>K5+K9</f>
        <v>142962</v>
      </c>
      <c r="L4" s="180">
        <f t="shared" ref="L4:V4" si="0">L5+L9</f>
        <v>139700</v>
      </c>
      <c r="M4" s="180">
        <f t="shared" si="0"/>
        <v>141673</v>
      </c>
      <c r="N4" s="180">
        <f t="shared" si="0"/>
        <v>134708</v>
      </c>
      <c r="O4" s="180">
        <f t="shared" si="0"/>
        <v>146556</v>
      </c>
      <c r="P4" s="180">
        <f t="shared" si="0"/>
        <v>143806</v>
      </c>
      <c r="Q4" s="180">
        <f t="shared" si="0"/>
        <v>139297</v>
      </c>
      <c r="R4" s="180">
        <f t="shared" si="0"/>
        <v>145974</v>
      </c>
      <c r="S4" s="180">
        <f t="shared" si="0"/>
        <v>152364</v>
      </c>
      <c r="T4" s="180">
        <f t="shared" si="0"/>
        <v>138377</v>
      </c>
      <c r="U4" s="180">
        <f t="shared" si="0"/>
        <v>142079</v>
      </c>
      <c r="V4" s="180">
        <f t="shared" si="0"/>
        <v>136639</v>
      </c>
    </row>
    <row r="5" spans="1:22" s="183" customFormat="1" ht="15.75" customHeight="1">
      <c r="A5" s="573"/>
      <c r="B5" s="575"/>
      <c r="C5" s="181" t="s">
        <v>234</v>
      </c>
      <c r="D5" s="182"/>
      <c r="E5" s="578" t="s">
        <v>235</v>
      </c>
      <c r="F5" s="578"/>
      <c r="G5" s="578"/>
      <c r="H5" s="578"/>
      <c r="I5" s="579"/>
      <c r="J5" s="179" t="s">
        <v>236</v>
      </c>
      <c r="K5" s="180">
        <f>SUM(K6:K8)</f>
        <v>142962</v>
      </c>
      <c r="L5" s="180">
        <f t="shared" ref="L5:V5" si="1">SUM(L6:L8)</f>
        <v>139700</v>
      </c>
      <c r="M5" s="180">
        <f t="shared" si="1"/>
        <v>141673</v>
      </c>
      <c r="N5" s="180">
        <f t="shared" si="1"/>
        <v>134692</v>
      </c>
      <c r="O5" s="180">
        <f t="shared" si="1"/>
        <v>142412</v>
      </c>
      <c r="P5" s="180">
        <f t="shared" si="1"/>
        <v>139932</v>
      </c>
      <c r="Q5" s="180">
        <f t="shared" si="1"/>
        <v>137260</v>
      </c>
      <c r="R5" s="180">
        <f t="shared" si="1"/>
        <v>137657</v>
      </c>
      <c r="S5" s="180">
        <f t="shared" si="1"/>
        <v>143830</v>
      </c>
      <c r="T5" s="180">
        <f t="shared" si="1"/>
        <v>138331</v>
      </c>
      <c r="U5" s="180">
        <f t="shared" si="1"/>
        <v>142042</v>
      </c>
      <c r="V5" s="180">
        <f t="shared" si="1"/>
        <v>136611</v>
      </c>
    </row>
    <row r="6" spans="1:22" s="183" customFormat="1" ht="15.75" customHeight="1">
      <c r="A6" s="573"/>
      <c r="B6" s="575"/>
      <c r="C6" s="184"/>
      <c r="D6" s="185"/>
      <c r="E6" s="186" t="s">
        <v>237</v>
      </c>
      <c r="F6" s="578" t="s">
        <v>238</v>
      </c>
      <c r="G6" s="578"/>
      <c r="H6" s="578"/>
      <c r="I6" s="578"/>
      <c r="J6" s="580"/>
      <c r="K6" s="180">
        <v>121803</v>
      </c>
      <c r="L6" s="180">
        <v>123128</v>
      </c>
      <c r="M6" s="180">
        <v>121944</v>
      </c>
      <c r="N6" s="180">
        <v>119050</v>
      </c>
      <c r="O6" s="180">
        <v>124272</v>
      </c>
      <c r="P6" s="180">
        <v>124077</v>
      </c>
      <c r="Q6" s="180">
        <v>123882</v>
      </c>
      <c r="R6" s="180">
        <v>123687</v>
      </c>
      <c r="S6" s="180">
        <v>123492</v>
      </c>
      <c r="T6" s="180">
        <v>123297</v>
      </c>
      <c r="U6" s="180">
        <v>123103</v>
      </c>
      <c r="V6" s="180">
        <v>122908</v>
      </c>
    </row>
    <row r="7" spans="1:22" s="183" customFormat="1" ht="15.75" customHeight="1">
      <c r="A7" s="573"/>
      <c r="B7" s="575"/>
      <c r="C7" s="184"/>
      <c r="D7" s="185"/>
      <c r="E7" s="186" t="s">
        <v>239</v>
      </c>
      <c r="F7" s="578" t="s">
        <v>240</v>
      </c>
      <c r="G7" s="578"/>
      <c r="H7" s="578"/>
      <c r="I7" s="579"/>
      <c r="J7" s="179" t="s">
        <v>241</v>
      </c>
      <c r="K7" s="180">
        <v>21159</v>
      </c>
      <c r="L7" s="180">
        <v>14985</v>
      </c>
      <c r="M7" s="180">
        <v>19729</v>
      </c>
      <c r="N7" s="180">
        <v>15641</v>
      </c>
      <c r="O7" s="180">
        <v>18139</v>
      </c>
      <c r="P7" s="180">
        <v>15854</v>
      </c>
      <c r="Q7" s="180">
        <v>13377</v>
      </c>
      <c r="R7" s="180">
        <v>13969</v>
      </c>
      <c r="S7" s="180">
        <v>20337</v>
      </c>
      <c r="T7" s="180">
        <v>15033</v>
      </c>
      <c r="U7" s="180">
        <v>18938</v>
      </c>
      <c r="V7" s="180">
        <v>13702</v>
      </c>
    </row>
    <row r="8" spans="1:22" s="183" customFormat="1" ht="15.75" customHeight="1">
      <c r="A8" s="573"/>
      <c r="B8" s="575"/>
      <c r="C8" s="184"/>
      <c r="D8" s="185"/>
      <c r="E8" s="186" t="s">
        <v>242</v>
      </c>
      <c r="F8" s="578" t="s">
        <v>243</v>
      </c>
      <c r="G8" s="578"/>
      <c r="H8" s="578"/>
      <c r="I8" s="578"/>
      <c r="J8" s="580"/>
      <c r="K8" s="180"/>
      <c r="L8" s="180">
        <v>1587</v>
      </c>
      <c r="M8" s="180"/>
      <c r="N8" s="180">
        <v>1</v>
      </c>
      <c r="O8" s="180">
        <v>1</v>
      </c>
      <c r="P8" s="180">
        <v>1</v>
      </c>
      <c r="Q8" s="180">
        <v>1</v>
      </c>
      <c r="R8" s="180">
        <v>1</v>
      </c>
      <c r="S8" s="180">
        <v>1</v>
      </c>
      <c r="T8" s="180">
        <v>1</v>
      </c>
      <c r="U8" s="180">
        <v>1</v>
      </c>
      <c r="V8" s="180">
        <v>1</v>
      </c>
    </row>
    <row r="9" spans="1:22" s="183" customFormat="1" ht="15.75" customHeight="1">
      <c r="A9" s="573"/>
      <c r="B9" s="575"/>
      <c r="C9" s="181" t="s">
        <v>244</v>
      </c>
      <c r="D9" s="182"/>
      <c r="E9" s="578" t="s">
        <v>245</v>
      </c>
      <c r="F9" s="578"/>
      <c r="G9" s="578"/>
      <c r="H9" s="578"/>
      <c r="I9" s="578"/>
      <c r="J9" s="580"/>
      <c r="K9" s="180">
        <f>SUM(K10:K11)</f>
        <v>0</v>
      </c>
      <c r="L9" s="180">
        <f t="shared" ref="L9:V9" si="2">SUM(L10:L11)</f>
        <v>0</v>
      </c>
      <c r="M9" s="180">
        <f t="shared" si="2"/>
        <v>0</v>
      </c>
      <c r="N9" s="180">
        <f t="shared" si="2"/>
        <v>16</v>
      </c>
      <c r="O9" s="180">
        <f>SUM(O10:O11)</f>
        <v>4144</v>
      </c>
      <c r="P9" s="180">
        <f t="shared" si="2"/>
        <v>3874</v>
      </c>
      <c r="Q9" s="180">
        <f t="shared" si="2"/>
        <v>2037</v>
      </c>
      <c r="R9" s="180">
        <f t="shared" si="2"/>
        <v>8317</v>
      </c>
      <c r="S9" s="180">
        <f t="shared" si="2"/>
        <v>8534</v>
      </c>
      <c r="T9" s="180">
        <f t="shared" si="2"/>
        <v>46</v>
      </c>
      <c r="U9" s="180">
        <f t="shared" si="2"/>
        <v>37</v>
      </c>
      <c r="V9" s="180">
        <f t="shared" si="2"/>
        <v>28</v>
      </c>
    </row>
    <row r="10" spans="1:22" s="183" customFormat="1" ht="15.75" customHeight="1">
      <c r="A10" s="573"/>
      <c r="B10" s="575"/>
      <c r="C10" s="187"/>
      <c r="D10" s="188"/>
      <c r="E10" s="189" t="s">
        <v>237</v>
      </c>
      <c r="F10" s="585" t="s">
        <v>246</v>
      </c>
      <c r="G10" s="585"/>
      <c r="H10" s="585"/>
      <c r="I10" s="585"/>
      <c r="J10" s="589"/>
      <c r="K10" s="180"/>
      <c r="L10" s="180"/>
      <c r="M10" s="180"/>
      <c r="N10" s="180">
        <v>16</v>
      </c>
      <c r="O10" s="180">
        <v>61</v>
      </c>
      <c r="P10" s="180">
        <v>81</v>
      </c>
      <c r="Q10" s="180">
        <v>73</v>
      </c>
      <c r="R10" s="180">
        <v>64</v>
      </c>
      <c r="S10" s="180">
        <v>55</v>
      </c>
      <c r="T10" s="180">
        <v>46</v>
      </c>
      <c r="U10" s="180">
        <v>37</v>
      </c>
      <c r="V10" s="180">
        <v>28</v>
      </c>
    </row>
    <row r="11" spans="1:22" s="183" customFormat="1" ht="15.75" customHeight="1">
      <c r="A11" s="573"/>
      <c r="B11" s="575"/>
      <c r="C11" s="190"/>
      <c r="D11" s="191"/>
      <c r="E11" s="186" t="s">
        <v>239</v>
      </c>
      <c r="F11" s="578" t="s">
        <v>243</v>
      </c>
      <c r="G11" s="578"/>
      <c r="H11" s="578"/>
      <c r="I11" s="578"/>
      <c r="J11" s="580"/>
      <c r="K11" s="180"/>
      <c r="L11" s="180"/>
      <c r="M11" s="180"/>
      <c r="N11" s="180"/>
      <c r="O11" s="180">
        <v>4083</v>
      </c>
      <c r="P11" s="180">
        <v>3793</v>
      </c>
      <c r="Q11" s="180">
        <v>1964</v>
      </c>
      <c r="R11" s="180">
        <v>8253</v>
      </c>
      <c r="S11" s="180">
        <v>8479</v>
      </c>
      <c r="T11" s="180"/>
      <c r="U11" s="180"/>
      <c r="V11" s="180"/>
    </row>
    <row r="12" spans="1:22" s="183" customFormat="1" ht="15.75" customHeight="1">
      <c r="A12" s="573"/>
      <c r="B12" s="575" t="s">
        <v>247</v>
      </c>
      <c r="C12" s="192" t="s">
        <v>248</v>
      </c>
      <c r="D12" s="578" t="s">
        <v>249</v>
      </c>
      <c r="E12" s="578"/>
      <c r="F12" s="578"/>
      <c r="G12" s="578"/>
      <c r="H12" s="578"/>
      <c r="I12" s="578"/>
      <c r="J12" s="179" t="s">
        <v>250</v>
      </c>
      <c r="K12" s="180">
        <f>K13+K17</f>
        <v>80350</v>
      </c>
      <c r="L12" s="180">
        <f t="shared" ref="L12:V12" si="3">L13+L17</f>
        <v>78388</v>
      </c>
      <c r="M12" s="180">
        <f t="shared" si="3"/>
        <v>92471</v>
      </c>
      <c r="N12" s="180">
        <f t="shared" si="3"/>
        <v>95635</v>
      </c>
      <c r="O12" s="180">
        <f t="shared" si="3"/>
        <v>94329</v>
      </c>
      <c r="P12" s="180">
        <f t="shared" si="3"/>
        <v>97601</v>
      </c>
      <c r="Q12" s="180">
        <f t="shared" si="3"/>
        <v>92598</v>
      </c>
      <c r="R12" s="180">
        <f t="shared" si="3"/>
        <v>97454</v>
      </c>
      <c r="S12" s="180">
        <f t="shared" si="3"/>
        <v>108511</v>
      </c>
      <c r="T12" s="180">
        <f t="shared" si="3"/>
        <v>110794</v>
      </c>
      <c r="U12" s="180">
        <f t="shared" si="3"/>
        <v>114833</v>
      </c>
      <c r="V12" s="180">
        <f t="shared" si="3"/>
        <v>121651</v>
      </c>
    </row>
    <row r="13" spans="1:22" s="183" customFormat="1" ht="15.75" customHeight="1">
      <c r="A13" s="573"/>
      <c r="B13" s="575"/>
      <c r="C13" s="181" t="s">
        <v>234</v>
      </c>
      <c r="D13" s="182"/>
      <c r="E13" s="578" t="s">
        <v>251</v>
      </c>
      <c r="F13" s="578"/>
      <c r="G13" s="578"/>
      <c r="H13" s="578"/>
      <c r="I13" s="578"/>
      <c r="J13" s="580"/>
      <c r="K13" s="180">
        <f>K14+K16</f>
        <v>72867</v>
      </c>
      <c r="L13" s="180">
        <f t="shared" ref="L13:V13" si="4">L14+L16</f>
        <v>70997</v>
      </c>
      <c r="M13" s="180">
        <f t="shared" si="4"/>
        <v>83289</v>
      </c>
      <c r="N13" s="180">
        <f t="shared" si="4"/>
        <v>84078</v>
      </c>
      <c r="O13" s="180">
        <f t="shared" si="4"/>
        <v>81633</v>
      </c>
      <c r="P13" s="180">
        <f t="shared" si="4"/>
        <v>79298</v>
      </c>
      <c r="Q13" s="180">
        <f t="shared" si="4"/>
        <v>77128</v>
      </c>
      <c r="R13" s="180">
        <f t="shared" si="4"/>
        <v>77767</v>
      </c>
      <c r="S13" s="180">
        <f t="shared" si="4"/>
        <v>84565</v>
      </c>
      <c r="T13" s="180">
        <f t="shared" si="4"/>
        <v>78557</v>
      </c>
      <c r="U13" s="180">
        <f t="shared" si="4"/>
        <v>83458</v>
      </c>
      <c r="V13" s="180">
        <f t="shared" si="4"/>
        <v>77951</v>
      </c>
    </row>
    <row r="14" spans="1:22" s="183" customFormat="1" ht="15.75" customHeight="1">
      <c r="A14" s="573"/>
      <c r="B14" s="575"/>
      <c r="C14" s="187"/>
      <c r="D14" s="188"/>
      <c r="E14" s="189" t="s">
        <v>237</v>
      </c>
      <c r="F14" s="585" t="s">
        <v>252</v>
      </c>
      <c r="G14" s="578"/>
      <c r="H14" s="578"/>
      <c r="I14" s="578"/>
      <c r="J14" s="580"/>
      <c r="K14" s="180">
        <v>12961</v>
      </c>
      <c r="L14" s="180">
        <v>12695</v>
      </c>
      <c r="M14" s="180">
        <v>15032</v>
      </c>
      <c r="N14" s="180">
        <v>14739</v>
      </c>
      <c r="O14" s="180">
        <v>14965</v>
      </c>
      <c r="P14" s="180">
        <v>15175</v>
      </c>
      <c r="Q14" s="180">
        <v>15372</v>
      </c>
      <c r="R14" s="180">
        <v>15549</v>
      </c>
      <c r="S14" s="180">
        <v>15709</v>
      </c>
      <c r="T14" s="180">
        <v>15055</v>
      </c>
      <c r="U14" s="180">
        <v>15991</v>
      </c>
      <c r="V14" s="180">
        <v>16160</v>
      </c>
    </row>
    <row r="15" spans="1:22" s="183" customFormat="1" ht="15.75" customHeight="1">
      <c r="A15" s="573"/>
      <c r="B15" s="575"/>
      <c r="C15" s="193"/>
      <c r="D15" s="194"/>
      <c r="E15" s="195"/>
      <c r="F15" s="196"/>
      <c r="G15" s="586" t="s">
        <v>253</v>
      </c>
      <c r="H15" s="579"/>
      <c r="I15" s="579"/>
      <c r="J15" s="587"/>
      <c r="K15" s="180"/>
      <c r="L15" s="180"/>
      <c r="M15" s="180"/>
      <c r="N15" s="180"/>
      <c r="O15" s="180"/>
      <c r="P15" s="180"/>
      <c r="Q15" s="180"/>
      <c r="R15" s="180"/>
      <c r="S15" s="180"/>
      <c r="T15" s="180"/>
      <c r="U15" s="180"/>
      <c r="V15" s="180"/>
    </row>
    <row r="16" spans="1:22" s="183" customFormat="1" ht="15.75" customHeight="1">
      <c r="A16" s="573"/>
      <c r="B16" s="575"/>
      <c r="C16" s="190"/>
      <c r="D16" s="191"/>
      <c r="E16" s="186" t="s">
        <v>239</v>
      </c>
      <c r="F16" s="578" t="s">
        <v>243</v>
      </c>
      <c r="G16" s="578"/>
      <c r="H16" s="579"/>
      <c r="I16" s="579"/>
      <c r="J16" s="587"/>
      <c r="K16" s="180">
        <v>59906</v>
      </c>
      <c r="L16" s="180">
        <v>58302</v>
      </c>
      <c r="M16" s="180">
        <v>68257</v>
      </c>
      <c r="N16" s="180">
        <f>69138+200+1</f>
        <v>69339</v>
      </c>
      <c r="O16" s="180">
        <v>66668</v>
      </c>
      <c r="P16" s="180">
        <v>64123</v>
      </c>
      <c r="Q16" s="180">
        <v>61756</v>
      </c>
      <c r="R16" s="180">
        <v>62218</v>
      </c>
      <c r="S16" s="180">
        <v>68856</v>
      </c>
      <c r="T16" s="180">
        <v>63502</v>
      </c>
      <c r="U16" s="180">
        <v>67467</v>
      </c>
      <c r="V16" s="180">
        <v>61791</v>
      </c>
    </row>
    <row r="17" spans="1:22" s="183" customFormat="1" ht="15.75" customHeight="1">
      <c r="A17" s="573"/>
      <c r="B17" s="575"/>
      <c r="C17" s="181" t="s">
        <v>244</v>
      </c>
      <c r="D17" s="182"/>
      <c r="E17" s="578" t="s">
        <v>254</v>
      </c>
      <c r="F17" s="578"/>
      <c r="G17" s="578"/>
      <c r="H17" s="578"/>
      <c r="I17" s="578"/>
      <c r="J17" s="580"/>
      <c r="K17" s="180">
        <f>K18+K20</f>
        <v>7483</v>
      </c>
      <c r="L17" s="180">
        <f t="shared" ref="L17:V17" si="5">L18+L20</f>
        <v>7391</v>
      </c>
      <c r="M17" s="180">
        <f t="shared" si="5"/>
        <v>9182</v>
      </c>
      <c r="N17" s="180">
        <f t="shared" si="5"/>
        <v>11557</v>
      </c>
      <c r="O17" s="180">
        <f t="shared" si="5"/>
        <v>12696</v>
      </c>
      <c r="P17" s="180">
        <f t="shared" si="5"/>
        <v>18303</v>
      </c>
      <c r="Q17" s="180">
        <f t="shared" si="5"/>
        <v>15470</v>
      </c>
      <c r="R17" s="180">
        <f t="shared" si="5"/>
        <v>19687</v>
      </c>
      <c r="S17" s="180">
        <f t="shared" si="5"/>
        <v>23946</v>
      </c>
      <c r="T17" s="180">
        <f t="shared" si="5"/>
        <v>32237</v>
      </c>
      <c r="U17" s="180">
        <f t="shared" si="5"/>
        <v>31375</v>
      </c>
      <c r="V17" s="180">
        <f t="shared" si="5"/>
        <v>43700</v>
      </c>
    </row>
    <row r="18" spans="1:22" s="183" customFormat="1" ht="15.75" customHeight="1">
      <c r="A18" s="573"/>
      <c r="B18" s="575"/>
      <c r="C18" s="187"/>
      <c r="D18" s="188"/>
      <c r="E18" s="189" t="s">
        <v>237</v>
      </c>
      <c r="F18" s="585" t="s">
        <v>255</v>
      </c>
      <c r="G18" s="578"/>
      <c r="H18" s="578"/>
      <c r="I18" s="578"/>
      <c r="J18" s="580"/>
      <c r="K18" s="180">
        <v>6347</v>
      </c>
      <c r="L18" s="180">
        <v>5998</v>
      </c>
      <c r="M18" s="180">
        <v>7327</v>
      </c>
      <c r="N18" s="180">
        <v>7544</v>
      </c>
      <c r="O18" s="180">
        <v>10394</v>
      </c>
      <c r="P18" s="180">
        <v>13280</v>
      </c>
      <c r="Q18" s="180">
        <v>15470</v>
      </c>
      <c r="R18" s="180">
        <v>19687</v>
      </c>
      <c r="S18" s="180">
        <v>23946</v>
      </c>
      <c r="T18" s="180">
        <v>24683</v>
      </c>
      <c r="U18" s="180">
        <v>25762</v>
      </c>
      <c r="V18" s="180">
        <v>35771</v>
      </c>
    </row>
    <row r="19" spans="1:22" s="183" customFormat="1" ht="15.75" customHeight="1">
      <c r="A19" s="573"/>
      <c r="B19" s="575"/>
      <c r="C19" s="197"/>
      <c r="D19" s="198"/>
      <c r="E19" s="199"/>
      <c r="F19" s="200"/>
      <c r="G19" s="586" t="s">
        <v>256</v>
      </c>
      <c r="H19" s="577"/>
      <c r="I19" s="577"/>
      <c r="J19" s="588"/>
      <c r="K19" s="180"/>
      <c r="L19" s="180"/>
      <c r="M19" s="180"/>
      <c r="N19" s="180"/>
      <c r="O19" s="180"/>
      <c r="P19" s="180"/>
      <c r="Q19" s="180"/>
      <c r="R19" s="180"/>
      <c r="S19" s="180"/>
      <c r="T19" s="180"/>
      <c r="U19" s="180"/>
      <c r="V19" s="180"/>
    </row>
    <row r="20" spans="1:22" s="183" customFormat="1" ht="15.75" customHeight="1">
      <c r="A20" s="573"/>
      <c r="B20" s="575"/>
      <c r="C20" s="190"/>
      <c r="D20" s="191"/>
      <c r="E20" s="186" t="s">
        <v>239</v>
      </c>
      <c r="F20" s="578" t="s">
        <v>243</v>
      </c>
      <c r="G20" s="578"/>
      <c r="H20" s="579"/>
      <c r="I20" s="579"/>
      <c r="J20" s="587"/>
      <c r="K20" s="180">
        <v>1136</v>
      </c>
      <c r="L20" s="180">
        <v>1393</v>
      </c>
      <c r="M20" s="180">
        <v>1855</v>
      </c>
      <c r="N20" s="180">
        <v>4013</v>
      </c>
      <c r="O20" s="180">
        <v>2302</v>
      </c>
      <c r="P20" s="180">
        <v>5023</v>
      </c>
      <c r="Q20" s="180"/>
      <c r="R20" s="180"/>
      <c r="S20" s="180"/>
      <c r="T20" s="180">
        <v>7554</v>
      </c>
      <c r="U20" s="180">
        <v>5613</v>
      </c>
      <c r="V20" s="180">
        <v>7929</v>
      </c>
    </row>
    <row r="21" spans="1:22" s="183" customFormat="1" ht="15.75" customHeight="1">
      <c r="A21" s="574"/>
      <c r="B21" s="201"/>
      <c r="C21" s="202" t="s">
        <v>257</v>
      </c>
      <c r="D21" s="203"/>
      <c r="E21" s="578" t="s">
        <v>258</v>
      </c>
      <c r="F21" s="578"/>
      <c r="G21" s="204"/>
      <c r="H21" s="578" t="s">
        <v>259</v>
      </c>
      <c r="I21" s="578"/>
      <c r="J21" s="179" t="s">
        <v>260</v>
      </c>
      <c r="K21" s="180">
        <f>K4-K12</f>
        <v>62612</v>
      </c>
      <c r="L21" s="180">
        <f t="shared" ref="L21:V21" si="6">L4-L12</f>
        <v>61312</v>
      </c>
      <c r="M21" s="180">
        <f t="shared" si="6"/>
        <v>49202</v>
      </c>
      <c r="N21" s="180">
        <f t="shared" si="6"/>
        <v>39073</v>
      </c>
      <c r="O21" s="180">
        <f t="shared" si="6"/>
        <v>52227</v>
      </c>
      <c r="P21" s="180">
        <f t="shared" si="6"/>
        <v>46205</v>
      </c>
      <c r="Q21" s="180">
        <f t="shared" si="6"/>
        <v>46699</v>
      </c>
      <c r="R21" s="180">
        <f t="shared" si="6"/>
        <v>48520</v>
      </c>
      <c r="S21" s="180">
        <f t="shared" si="6"/>
        <v>43853</v>
      </c>
      <c r="T21" s="180">
        <f t="shared" si="6"/>
        <v>27583</v>
      </c>
      <c r="U21" s="180">
        <f t="shared" si="6"/>
        <v>27246</v>
      </c>
      <c r="V21" s="205">
        <f t="shared" si="6"/>
        <v>14988</v>
      </c>
    </row>
    <row r="22" spans="1:22" s="183" customFormat="1" ht="15.75" customHeight="1">
      <c r="A22" s="572" t="s">
        <v>261</v>
      </c>
      <c r="B22" s="575" t="s">
        <v>262</v>
      </c>
      <c r="C22" s="178">
        <v>1</v>
      </c>
      <c r="D22" s="206"/>
      <c r="E22" s="578" t="s">
        <v>262</v>
      </c>
      <c r="F22" s="579"/>
      <c r="G22" s="579"/>
      <c r="H22" s="579"/>
      <c r="I22" s="579"/>
      <c r="J22" s="207" t="s">
        <v>263</v>
      </c>
      <c r="K22" s="208">
        <f>SUM(K25:K30)+K23</f>
        <v>62800</v>
      </c>
      <c r="L22" s="208">
        <f t="shared" ref="L22:V22" si="7">SUM(L25:L30)+L23</f>
        <v>69003</v>
      </c>
      <c r="M22" s="208">
        <f t="shared" si="7"/>
        <v>57606</v>
      </c>
      <c r="N22" s="208">
        <f t="shared" si="7"/>
        <v>90012</v>
      </c>
      <c r="O22" s="208">
        <f t="shared" si="7"/>
        <v>111198</v>
      </c>
      <c r="P22" s="208">
        <f t="shared" si="7"/>
        <v>96567</v>
      </c>
      <c r="Q22" s="208">
        <f t="shared" si="7"/>
        <v>180189</v>
      </c>
      <c r="R22" s="208">
        <f t="shared" si="7"/>
        <v>184533</v>
      </c>
      <c r="S22" s="208">
        <f t="shared" si="7"/>
        <v>47373</v>
      </c>
      <c r="T22" s="208">
        <f t="shared" si="7"/>
        <v>89423</v>
      </c>
      <c r="U22" s="208">
        <f t="shared" si="7"/>
        <v>93980</v>
      </c>
      <c r="V22" s="208">
        <f t="shared" si="7"/>
        <v>116005</v>
      </c>
    </row>
    <row r="23" spans="1:22" s="183" customFormat="1" ht="15.75" customHeight="1">
      <c r="A23" s="593"/>
      <c r="B23" s="575"/>
      <c r="C23" s="209" t="s">
        <v>234</v>
      </c>
      <c r="D23" s="210"/>
      <c r="E23" s="578" t="s">
        <v>264</v>
      </c>
      <c r="F23" s="579"/>
      <c r="G23" s="579"/>
      <c r="H23" s="579"/>
      <c r="I23" s="579"/>
      <c r="J23" s="587"/>
      <c r="K23" s="208">
        <v>62800</v>
      </c>
      <c r="L23" s="208">
        <v>64400</v>
      </c>
      <c r="M23" s="208">
        <f>53100+1300</f>
        <v>54400</v>
      </c>
      <c r="N23" s="208">
        <v>87500</v>
      </c>
      <c r="O23" s="208">
        <f>105100+5500</f>
        <v>110600</v>
      </c>
      <c r="P23" s="208">
        <v>95700</v>
      </c>
      <c r="Q23" s="208">
        <v>170900</v>
      </c>
      <c r="R23" s="208">
        <v>180000</v>
      </c>
      <c r="S23" s="208">
        <v>37000</v>
      </c>
      <c r="T23" s="208">
        <v>45000</v>
      </c>
      <c r="U23" s="208">
        <v>43800</v>
      </c>
      <c r="V23" s="208">
        <v>50000</v>
      </c>
    </row>
    <row r="24" spans="1:22" s="183" customFormat="1" ht="15.75" customHeight="1">
      <c r="A24" s="593"/>
      <c r="B24" s="575"/>
      <c r="C24" s="211"/>
      <c r="D24" s="212"/>
      <c r="E24" s="586" t="s">
        <v>265</v>
      </c>
      <c r="F24" s="578"/>
      <c r="G24" s="578"/>
      <c r="H24" s="578"/>
      <c r="I24" s="578"/>
      <c r="J24" s="580"/>
      <c r="K24" s="208"/>
      <c r="L24" s="208"/>
      <c r="M24" s="208"/>
      <c r="N24" s="208"/>
      <c r="O24" s="208"/>
      <c r="P24" s="208"/>
      <c r="Q24" s="208"/>
      <c r="R24" s="208"/>
      <c r="S24" s="208"/>
      <c r="T24" s="208"/>
      <c r="U24" s="208"/>
      <c r="V24" s="208"/>
    </row>
    <row r="25" spans="1:22" s="183" customFormat="1" ht="15.75" customHeight="1">
      <c r="A25" s="593"/>
      <c r="B25" s="575"/>
      <c r="C25" s="209" t="s">
        <v>244</v>
      </c>
      <c r="D25" s="210"/>
      <c r="E25" s="578" t="s">
        <v>266</v>
      </c>
      <c r="F25" s="579"/>
      <c r="G25" s="579"/>
      <c r="H25" s="579"/>
      <c r="I25" s="579"/>
      <c r="J25" s="587"/>
      <c r="K25" s="208"/>
      <c r="L25" s="208">
        <v>4603</v>
      </c>
      <c r="M25" s="208"/>
      <c r="N25" s="208">
        <v>58</v>
      </c>
      <c r="O25" s="208">
        <v>598</v>
      </c>
      <c r="P25" s="208">
        <v>867</v>
      </c>
      <c r="Q25" s="208">
        <v>875</v>
      </c>
      <c r="R25" s="208">
        <v>884</v>
      </c>
      <c r="S25" s="208">
        <v>893</v>
      </c>
      <c r="T25" s="208">
        <v>902</v>
      </c>
      <c r="U25" s="208">
        <v>911</v>
      </c>
      <c r="V25" s="208">
        <v>920</v>
      </c>
    </row>
    <row r="26" spans="1:22" s="183" customFormat="1" ht="15.75" customHeight="1">
      <c r="A26" s="593"/>
      <c r="B26" s="575"/>
      <c r="C26" s="209" t="s">
        <v>267</v>
      </c>
      <c r="D26" s="210"/>
      <c r="E26" s="578" t="s">
        <v>268</v>
      </c>
      <c r="F26" s="579"/>
      <c r="G26" s="579"/>
      <c r="H26" s="579"/>
      <c r="I26" s="579"/>
      <c r="J26" s="587"/>
      <c r="K26" s="208"/>
      <c r="L26" s="208"/>
      <c r="M26" s="208"/>
      <c r="N26" s="208"/>
      <c r="O26" s="208"/>
      <c r="P26" s="208"/>
      <c r="Q26" s="208"/>
      <c r="R26" s="208"/>
      <c r="S26" s="208"/>
      <c r="T26" s="208"/>
      <c r="U26" s="208"/>
      <c r="V26" s="208"/>
    </row>
    <row r="27" spans="1:22" s="183" customFormat="1" ht="15.75" customHeight="1">
      <c r="A27" s="593"/>
      <c r="B27" s="575"/>
      <c r="C27" s="209" t="s">
        <v>269</v>
      </c>
      <c r="D27" s="210"/>
      <c r="E27" s="578" t="s">
        <v>270</v>
      </c>
      <c r="F27" s="579"/>
      <c r="G27" s="579"/>
      <c r="H27" s="579"/>
      <c r="I27" s="579"/>
      <c r="J27" s="587"/>
      <c r="K27" s="208"/>
      <c r="L27" s="208"/>
      <c r="M27" s="208"/>
      <c r="N27" s="208"/>
      <c r="O27" s="208"/>
      <c r="P27" s="208"/>
      <c r="Q27" s="208"/>
      <c r="R27" s="208"/>
      <c r="S27" s="208"/>
      <c r="T27" s="208"/>
      <c r="U27" s="208"/>
      <c r="V27" s="208"/>
    </row>
    <row r="28" spans="1:22" s="183" customFormat="1" ht="15.75" customHeight="1">
      <c r="A28" s="593"/>
      <c r="B28" s="575"/>
      <c r="C28" s="209" t="s">
        <v>271</v>
      </c>
      <c r="D28" s="210"/>
      <c r="E28" s="578" t="s">
        <v>272</v>
      </c>
      <c r="F28" s="579"/>
      <c r="G28" s="579"/>
      <c r="H28" s="579"/>
      <c r="I28" s="579"/>
      <c r="J28" s="587"/>
      <c r="K28" s="208"/>
      <c r="L28" s="208"/>
      <c r="M28" s="208"/>
      <c r="N28" s="208"/>
      <c r="O28" s="208"/>
      <c r="P28" s="208"/>
      <c r="Q28" s="208"/>
      <c r="R28" s="208"/>
      <c r="S28" s="208"/>
      <c r="T28" s="208"/>
      <c r="U28" s="208"/>
      <c r="V28" s="208"/>
    </row>
    <row r="29" spans="1:22" s="183" customFormat="1" ht="15.75" customHeight="1">
      <c r="A29" s="593"/>
      <c r="B29" s="575"/>
      <c r="C29" s="209" t="s">
        <v>273</v>
      </c>
      <c r="D29" s="210"/>
      <c r="E29" s="578" t="s">
        <v>274</v>
      </c>
      <c r="F29" s="579"/>
      <c r="G29" s="579"/>
      <c r="H29" s="579"/>
      <c r="I29" s="579"/>
      <c r="J29" s="587"/>
      <c r="K29" s="208"/>
      <c r="L29" s="208"/>
      <c r="M29" s="208"/>
      <c r="N29" s="208"/>
      <c r="O29" s="208"/>
      <c r="P29" s="208"/>
      <c r="Q29" s="208"/>
      <c r="R29" s="208"/>
      <c r="S29" s="208"/>
      <c r="T29" s="208"/>
      <c r="U29" s="208"/>
      <c r="V29" s="208"/>
    </row>
    <row r="30" spans="1:22" s="183" customFormat="1" ht="15.75" customHeight="1">
      <c r="A30" s="593"/>
      <c r="B30" s="575"/>
      <c r="C30" s="209" t="s">
        <v>275</v>
      </c>
      <c r="D30" s="210"/>
      <c r="E30" s="578" t="s">
        <v>243</v>
      </c>
      <c r="F30" s="579"/>
      <c r="G30" s="579"/>
      <c r="H30" s="579"/>
      <c r="I30" s="579"/>
      <c r="J30" s="587"/>
      <c r="K30" s="208"/>
      <c r="L30" s="208"/>
      <c r="M30" s="208">
        <v>3206</v>
      </c>
      <c r="N30" s="208">
        <v>2454</v>
      </c>
      <c r="O30" s="208">
        <f>8512-829-7683</f>
        <v>0</v>
      </c>
      <c r="P30" s="208">
        <f>6707-540-6167</f>
        <v>0</v>
      </c>
      <c r="Q30" s="208">
        <f>19799-539-10846</f>
        <v>8414</v>
      </c>
      <c r="R30" s="208">
        <f>22696-427-18620</f>
        <v>3649</v>
      </c>
      <c r="S30" s="208">
        <f>30249-428-20341</f>
        <v>9480</v>
      </c>
      <c r="T30" s="208">
        <f>57185-427-13237</f>
        <v>43521</v>
      </c>
      <c r="U30" s="208">
        <f>64321-429-14623</f>
        <v>49269</v>
      </c>
      <c r="V30" s="208">
        <f>81521-1448-16008+1020</f>
        <v>65085</v>
      </c>
    </row>
    <row r="31" spans="1:22" s="183" customFormat="1" ht="15.75" customHeight="1">
      <c r="A31" s="593"/>
      <c r="B31" s="575" t="s">
        <v>276</v>
      </c>
      <c r="C31" s="192" t="s">
        <v>248</v>
      </c>
      <c r="D31" s="206"/>
      <c r="E31" s="578" t="s">
        <v>276</v>
      </c>
      <c r="F31" s="579"/>
      <c r="G31" s="579"/>
      <c r="H31" s="579"/>
      <c r="I31" s="579"/>
      <c r="J31" s="207" t="s">
        <v>277</v>
      </c>
      <c r="K31" s="208">
        <f>SUM(K34:K37)+K32</f>
        <v>108104</v>
      </c>
      <c r="L31" s="208">
        <f t="shared" ref="L31:V31" si="8">SUM(L34:L37)+L32</f>
        <v>130315</v>
      </c>
      <c r="M31" s="208">
        <f t="shared" si="8"/>
        <v>106808</v>
      </c>
      <c r="N31" s="208">
        <f t="shared" si="8"/>
        <v>129085</v>
      </c>
      <c r="O31" s="208">
        <f t="shared" si="8"/>
        <v>163425</v>
      </c>
      <c r="P31" s="208">
        <f t="shared" si="8"/>
        <v>142772</v>
      </c>
      <c r="Q31" s="208">
        <f t="shared" si="8"/>
        <v>226888</v>
      </c>
      <c r="R31" s="208">
        <f t="shared" si="8"/>
        <v>233053</v>
      </c>
      <c r="S31" s="208">
        <f t="shared" si="8"/>
        <v>91226</v>
      </c>
      <c r="T31" s="208">
        <f t="shared" si="8"/>
        <v>117006</v>
      </c>
      <c r="U31" s="208">
        <f t="shared" si="8"/>
        <v>121226</v>
      </c>
      <c r="V31" s="208">
        <f t="shared" si="8"/>
        <v>130993</v>
      </c>
    </row>
    <row r="32" spans="1:22" s="183" customFormat="1" ht="15.75" customHeight="1">
      <c r="A32" s="593"/>
      <c r="B32" s="575"/>
      <c r="C32" s="209" t="s">
        <v>234</v>
      </c>
      <c r="D32" s="210"/>
      <c r="E32" s="585" t="s">
        <v>278</v>
      </c>
      <c r="F32" s="592"/>
      <c r="G32" s="579"/>
      <c r="H32" s="579"/>
      <c r="I32" s="579"/>
      <c r="J32" s="587"/>
      <c r="K32" s="208">
        <v>75060</v>
      </c>
      <c r="L32" s="208">
        <v>103413</v>
      </c>
      <c r="M32" s="208">
        <f>79118+1300</f>
        <v>80418</v>
      </c>
      <c r="N32" s="208">
        <f>90782+11200</f>
        <v>101982</v>
      </c>
      <c r="O32" s="208">
        <f>128296+5500</f>
        <v>133796</v>
      </c>
      <c r="P32" s="208">
        <v>105060</v>
      </c>
      <c r="Q32" s="208">
        <v>185726</v>
      </c>
      <c r="R32" s="208">
        <v>189687</v>
      </c>
      <c r="S32" s="208">
        <v>46800</v>
      </c>
      <c r="T32" s="208">
        <v>70777</v>
      </c>
      <c r="U32" s="208">
        <v>70223</v>
      </c>
      <c r="V32" s="208">
        <v>75744</v>
      </c>
    </row>
    <row r="33" spans="1:22" s="183" customFormat="1" ht="15.75" customHeight="1">
      <c r="A33" s="593"/>
      <c r="B33" s="575"/>
      <c r="C33" s="211"/>
      <c r="D33" s="213"/>
      <c r="E33" s="198"/>
      <c r="F33" s="200"/>
      <c r="G33" s="586" t="s">
        <v>279</v>
      </c>
      <c r="H33" s="577"/>
      <c r="I33" s="577"/>
      <c r="J33" s="588"/>
      <c r="K33" s="208">
        <v>12087</v>
      </c>
      <c r="L33" s="208">
        <v>8023</v>
      </c>
      <c r="M33" s="208">
        <v>9238</v>
      </c>
      <c r="N33" s="208">
        <v>9684</v>
      </c>
      <c r="O33" s="208">
        <v>8196</v>
      </c>
      <c r="P33" s="208">
        <v>8360</v>
      </c>
      <c r="Q33" s="208">
        <v>8507</v>
      </c>
      <c r="R33" s="208">
        <v>8637</v>
      </c>
      <c r="S33" s="208">
        <v>8800</v>
      </c>
      <c r="T33" s="208">
        <v>10777</v>
      </c>
      <c r="U33" s="208">
        <v>11423</v>
      </c>
      <c r="V33" s="208">
        <v>11744</v>
      </c>
    </row>
    <row r="34" spans="1:22" s="183" customFormat="1" ht="15.75" customHeight="1">
      <c r="A34" s="593"/>
      <c r="B34" s="575"/>
      <c r="C34" s="209" t="s">
        <v>244</v>
      </c>
      <c r="D34" s="210"/>
      <c r="E34" s="578" t="s">
        <v>280</v>
      </c>
      <c r="F34" s="579"/>
      <c r="G34" s="579"/>
      <c r="H34" s="579"/>
      <c r="I34" s="579"/>
      <c r="J34" s="207" t="s">
        <v>281</v>
      </c>
      <c r="K34" s="208">
        <v>33044</v>
      </c>
      <c r="L34" s="208">
        <v>26902</v>
      </c>
      <c r="M34" s="208">
        <v>26390</v>
      </c>
      <c r="N34" s="208">
        <v>27103</v>
      </c>
      <c r="O34" s="208">
        <v>29629</v>
      </c>
      <c r="P34" s="208">
        <v>37712</v>
      </c>
      <c r="Q34" s="208">
        <v>41162</v>
      </c>
      <c r="R34" s="208">
        <v>43366</v>
      </c>
      <c r="S34" s="208">
        <v>44426</v>
      </c>
      <c r="T34" s="208">
        <v>46229</v>
      </c>
      <c r="U34" s="208">
        <v>51003</v>
      </c>
      <c r="V34" s="208">
        <v>55249</v>
      </c>
    </row>
    <row r="35" spans="1:22" s="183" customFormat="1" ht="15.75" customHeight="1">
      <c r="A35" s="593"/>
      <c r="B35" s="575"/>
      <c r="C35" s="209" t="s">
        <v>267</v>
      </c>
      <c r="D35" s="210"/>
      <c r="E35" s="578" t="s">
        <v>282</v>
      </c>
      <c r="F35" s="579"/>
      <c r="G35" s="579"/>
      <c r="H35" s="579"/>
      <c r="I35" s="579"/>
      <c r="J35" s="587"/>
      <c r="K35" s="208"/>
      <c r="L35" s="208"/>
      <c r="M35" s="208"/>
      <c r="N35" s="208"/>
      <c r="O35" s="208"/>
      <c r="P35" s="208"/>
      <c r="Q35" s="208"/>
      <c r="R35" s="208"/>
      <c r="S35" s="208"/>
      <c r="T35" s="208"/>
      <c r="U35" s="208"/>
      <c r="V35" s="208"/>
    </row>
    <row r="36" spans="1:22" s="183" customFormat="1" ht="15.75" customHeight="1">
      <c r="A36" s="593"/>
      <c r="B36" s="575"/>
      <c r="C36" s="209" t="s">
        <v>269</v>
      </c>
      <c r="D36" s="210"/>
      <c r="E36" s="578" t="s">
        <v>283</v>
      </c>
      <c r="F36" s="579"/>
      <c r="G36" s="579"/>
      <c r="H36" s="579"/>
      <c r="I36" s="579"/>
      <c r="J36" s="587"/>
      <c r="K36" s="208"/>
      <c r="L36" s="208"/>
      <c r="M36" s="208"/>
      <c r="N36" s="208"/>
      <c r="O36" s="208"/>
      <c r="P36" s="208"/>
      <c r="Q36" s="208"/>
      <c r="R36" s="208"/>
      <c r="S36" s="208"/>
      <c r="T36" s="208"/>
      <c r="U36" s="208"/>
      <c r="V36" s="208"/>
    </row>
    <row r="37" spans="1:22" s="183" customFormat="1" ht="15.75" customHeight="1">
      <c r="A37" s="593"/>
      <c r="B37" s="575"/>
      <c r="C37" s="209" t="s">
        <v>271</v>
      </c>
      <c r="D37" s="210"/>
      <c r="E37" s="578" t="s">
        <v>243</v>
      </c>
      <c r="F37" s="579"/>
      <c r="G37" s="579"/>
      <c r="H37" s="579"/>
      <c r="I37" s="579"/>
      <c r="J37" s="587"/>
      <c r="K37" s="208"/>
      <c r="L37" s="208"/>
      <c r="M37" s="208"/>
      <c r="N37" s="208"/>
      <c r="O37" s="208"/>
      <c r="P37" s="208"/>
      <c r="Q37" s="208"/>
      <c r="R37" s="208"/>
      <c r="S37" s="208"/>
      <c r="T37" s="208"/>
      <c r="U37" s="208"/>
      <c r="V37" s="208"/>
    </row>
    <row r="38" spans="1:22" s="183" customFormat="1" ht="15.75" customHeight="1">
      <c r="A38" s="594"/>
      <c r="B38" s="214"/>
      <c r="C38" s="202" t="s">
        <v>257</v>
      </c>
      <c r="D38" s="203"/>
      <c r="E38" s="578" t="s">
        <v>258</v>
      </c>
      <c r="F38" s="578"/>
      <c r="G38" s="204"/>
      <c r="H38" s="578" t="s">
        <v>284</v>
      </c>
      <c r="I38" s="578"/>
      <c r="J38" s="179" t="s">
        <v>285</v>
      </c>
      <c r="K38" s="180">
        <f>K22-K31</f>
        <v>-45304</v>
      </c>
      <c r="L38" s="180">
        <f t="shared" ref="L38:V38" si="9">L22-L31</f>
        <v>-61312</v>
      </c>
      <c r="M38" s="180">
        <f t="shared" si="9"/>
        <v>-49202</v>
      </c>
      <c r="N38" s="180">
        <f t="shared" si="9"/>
        <v>-39073</v>
      </c>
      <c r="O38" s="180">
        <f t="shared" si="9"/>
        <v>-52227</v>
      </c>
      <c r="P38" s="180">
        <f t="shared" si="9"/>
        <v>-46205</v>
      </c>
      <c r="Q38" s="180">
        <f t="shared" si="9"/>
        <v>-46699</v>
      </c>
      <c r="R38" s="180">
        <f t="shared" si="9"/>
        <v>-48520</v>
      </c>
      <c r="S38" s="180">
        <f t="shared" si="9"/>
        <v>-43853</v>
      </c>
      <c r="T38" s="180">
        <f t="shared" si="9"/>
        <v>-27583</v>
      </c>
      <c r="U38" s="180">
        <f t="shared" si="9"/>
        <v>-27246</v>
      </c>
      <c r="V38" s="180">
        <f t="shared" si="9"/>
        <v>-14988</v>
      </c>
    </row>
    <row r="39" spans="1:22" s="183" customFormat="1" ht="15.75" hidden="1" customHeight="1">
      <c r="A39" s="215"/>
      <c r="B39" s="215"/>
      <c r="C39" s="216"/>
      <c r="D39" s="206"/>
      <c r="E39" s="217"/>
      <c r="F39" s="217"/>
      <c r="G39" s="217"/>
      <c r="H39" s="217"/>
      <c r="I39" s="217"/>
      <c r="J39" s="218"/>
      <c r="K39" s="219"/>
      <c r="L39" s="219"/>
      <c r="M39" s="219"/>
      <c r="N39" s="219"/>
      <c r="O39" s="219"/>
      <c r="P39" s="219"/>
      <c r="Q39" s="219"/>
      <c r="R39" s="219"/>
      <c r="S39" s="219"/>
      <c r="T39" s="219"/>
      <c r="U39" s="219"/>
      <c r="V39" s="219"/>
    </row>
    <row r="40" spans="1:22" s="183" customFormat="1" ht="15.75" hidden="1" customHeight="1">
      <c r="A40" s="220"/>
      <c r="B40" s="220"/>
      <c r="C40" s="221"/>
      <c r="D40" s="222"/>
      <c r="E40" s="223"/>
      <c r="F40" s="223"/>
      <c r="G40" s="223"/>
      <c r="H40" s="223"/>
      <c r="I40" s="223"/>
      <c r="J40" s="224"/>
      <c r="K40" s="225"/>
      <c r="L40" s="225"/>
      <c r="M40" s="225"/>
      <c r="N40" s="225"/>
      <c r="O40" s="225"/>
      <c r="P40" s="225"/>
      <c r="Q40" s="225"/>
      <c r="R40" s="225"/>
      <c r="S40" s="225"/>
      <c r="T40" s="225"/>
      <c r="U40" s="225"/>
      <c r="V40" s="225"/>
    </row>
    <row r="41" spans="1:22" s="183" customFormat="1" ht="15.75" hidden="1" customHeight="1">
      <c r="A41" s="220"/>
      <c r="B41" s="220"/>
      <c r="C41" s="221"/>
      <c r="D41" s="222"/>
      <c r="E41" s="223"/>
      <c r="F41" s="223"/>
      <c r="G41" s="223"/>
      <c r="H41" s="223"/>
      <c r="I41" s="223"/>
      <c r="J41" s="224"/>
      <c r="K41" s="225"/>
      <c r="L41" s="225"/>
      <c r="M41" s="225"/>
      <c r="N41" s="225"/>
      <c r="O41" s="225"/>
      <c r="P41" s="225"/>
      <c r="Q41" s="225"/>
      <c r="R41" s="225"/>
      <c r="S41" s="225"/>
      <c r="T41" s="225"/>
      <c r="U41" s="225"/>
      <c r="V41" s="225"/>
    </row>
    <row r="42" spans="1:22" s="183" customFormat="1" ht="15.75" hidden="1" customHeight="1">
      <c r="A42" s="590" t="s">
        <v>286</v>
      </c>
      <c r="B42" s="590"/>
      <c r="C42" s="590"/>
      <c r="D42" s="590"/>
      <c r="E42" s="590"/>
      <c r="F42" s="590"/>
      <c r="G42" s="590"/>
      <c r="H42" s="590"/>
      <c r="I42" s="590"/>
      <c r="J42" s="590"/>
      <c r="K42" s="590"/>
      <c r="L42" s="590"/>
      <c r="M42" s="590"/>
      <c r="N42" s="590"/>
      <c r="O42" s="590"/>
      <c r="P42" s="590"/>
      <c r="Q42" s="590"/>
      <c r="R42" s="590"/>
      <c r="S42" s="590"/>
      <c r="T42" s="590"/>
      <c r="U42" s="590"/>
      <c r="V42" s="590"/>
    </row>
    <row r="43" spans="1:22" s="183" customFormat="1" ht="15.75" customHeight="1">
      <c r="A43" s="226"/>
      <c r="B43" s="227"/>
      <c r="C43" s="591" t="s">
        <v>287</v>
      </c>
      <c r="D43" s="591"/>
      <c r="E43" s="591"/>
      <c r="F43" s="591"/>
      <c r="G43" s="228"/>
      <c r="H43" s="591" t="s">
        <v>288</v>
      </c>
      <c r="I43" s="591"/>
      <c r="J43" s="229" t="s">
        <v>289</v>
      </c>
      <c r="K43" s="230">
        <f>K21+K38</f>
        <v>17308</v>
      </c>
      <c r="L43" s="230">
        <f t="shared" ref="L43:V43" si="10">L21+L38</f>
        <v>0</v>
      </c>
      <c r="M43" s="230">
        <f t="shared" si="10"/>
        <v>0</v>
      </c>
      <c r="N43" s="230">
        <f t="shared" si="10"/>
        <v>0</v>
      </c>
      <c r="O43" s="230">
        <f t="shared" si="10"/>
        <v>0</v>
      </c>
      <c r="P43" s="230">
        <f t="shared" si="10"/>
        <v>0</v>
      </c>
      <c r="Q43" s="230">
        <f t="shared" si="10"/>
        <v>0</v>
      </c>
      <c r="R43" s="230">
        <f t="shared" si="10"/>
        <v>0</v>
      </c>
      <c r="S43" s="230">
        <f t="shared" si="10"/>
        <v>0</v>
      </c>
      <c r="T43" s="230">
        <f t="shared" si="10"/>
        <v>0</v>
      </c>
      <c r="U43" s="230">
        <f t="shared" si="10"/>
        <v>0</v>
      </c>
      <c r="V43" s="230">
        <f t="shared" si="10"/>
        <v>0</v>
      </c>
    </row>
    <row r="44" spans="1:22" s="183" customFormat="1" ht="15.75" customHeight="1">
      <c r="A44" s="231"/>
      <c r="B44" s="232"/>
      <c r="C44" s="578" t="s">
        <v>290</v>
      </c>
      <c r="D44" s="578"/>
      <c r="E44" s="578"/>
      <c r="F44" s="578"/>
      <c r="G44" s="204"/>
      <c r="H44" s="204"/>
      <c r="I44" s="204"/>
      <c r="J44" s="179" t="s">
        <v>291</v>
      </c>
      <c r="K44" s="208"/>
      <c r="L44" s="208"/>
      <c r="M44" s="208"/>
      <c r="N44" s="208"/>
      <c r="O44" s="208"/>
      <c r="P44" s="208"/>
      <c r="Q44" s="208"/>
      <c r="R44" s="208"/>
      <c r="S44" s="208"/>
      <c r="T44" s="208"/>
      <c r="U44" s="208"/>
      <c r="V44" s="208"/>
    </row>
    <row r="45" spans="1:22" s="183" customFormat="1" ht="15.75" customHeight="1">
      <c r="A45" s="231"/>
      <c r="B45" s="232"/>
      <c r="C45" s="578" t="s">
        <v>292</v>
      </c>
      <c r="D45" s="578"/>
      <c r="E45" s="578"/>
      <c r="F45" s="578"/>
      <c r="G45" s="204"/>
      <c r="H45" s="204"/>
      <c r="I45" s="204"/>
      <c r="J45" s="179" t="s">
        <v>293</v>
      </c>
      <c r="K45" s="208"/>
      <c r="L45" s="208"/>
      <c r="M45" s="208"/>
      <c r="N45" s="208"/>
      <c r="O45" s="208"/>
      <c r="P45" s="208"/>
      <c r="Q45" s="208"/>
      <c r="R45" s="208"/>
      <c r="S45" s="208"/>
      <c r="T45" s="208"/>
      <c r="U45" s="208"/>
      <c r="V45" s="208"/>
    </row>
    <row r="46" spans="1:22" s="183" customFormat="1" ht="15.75" customHeight="1">
      <c r="A46" s="231"/>
      <c r="B46" s="232"/>
      <c r="C46" s="578" t="s">
        <v>294</v>
      </c>
      <c r="D46" s="578"/>
      <c r="E46" s="578"/>
      <c r="F46" s="578"/>
      <c r="G46" s="204"/>
      <c r="H46" s="204"/>
      <c r="I46" s="204"/>
      <c r="J46" s="179" t="s">
        <v>295</v>
      </c>
      <c r="K46" s="180"/>
      <c r="L46" s="180"/>
      <c r="M46" s="180"/>
      <c r="N46" s="180"/>
      <c r="O46" s="180"/>
      <c r="P46" s="180"/>
      <c r="Q46" s="180"/>
      <c r="R46" s="180"/>
      <c r="S46" s="180"/>
      <c r="T46" s="180"/>
      <c r="U46" s="180"/>
      <c r="V46" s="180"/>
    </row>
    <row r="47" spans="1:22" s="234" customFormat="1" ht="15.75" customHeight="1">
      <c r="A47" s="231"/>
      <c r="B47" s="232"/>
      <c r="C47" s="578" t="s">
        <v>296</v>
      </c>
      <c r="D47" s="579"/>
      <c r="E47" s="579"/>
      <c r="F47" s="579"/>
      <c r="G47" s="233"/>
      <c r="H47" s="578" t="s">
        <v>297</v>
      </c>
      <c r="I47" s="578"/>
      <c r="J47" s="179" t="s">
        <v>298</v>
      </c>
      <c r="K47" s="180">
        <f>K43-K44+K45-K46</f>
        <v>17308</v>
      </c>
      <c r="L47" s="180">
        <f t="shared" ref="L47:V47" si="11">L43-L44+L45-L46</f>
        <v>0</v>
      </c>
      <c r="M47" s="180">
        <f t="shared" si="11"/>
        <v>0</v>
      </c>
      <c r="N47" s="180">
        <f t="shared" si="11"/>
        <v>0</v>
      </c>
      <c r="O47" s="180">
        <f t="shared" si="11"/>
        <v>0</v>
      </c>
      <c r="P47" s="180">
        <f t="shared" si="11"/>
        <v>0</v>
      </c>
      <c r="Q47" s="180">
        <f t="shared" si="11"/>
        <v>0</v>
      </c>
      <c r="R47" s="180">
        <f t="shared" si="11"/>
        <v>0</v>
      </c>
      <c r="S47" s="180">
        <f t="shared" si="11"/>
        <v>0</v>
      </c>
      <c r="T47" s="180">
        <f t="shared" si="11"/>
        <v>0</v>
      </c>
      <c r="U47" s="180">
        <f t="shared" si="11"/>
        <v>0</v>
      </c>
      <c r="V47" s="180">
        <f t="shared" si="11"/>
        <v>0</v>
      </c>
    </row>
    <row r="48" spans="1:22" s="234" customFormat="1" ht="15.75" customHeight="1">
      <c r="A48" s="231"/>
      <c r="B48" s="232"/>
      <c r="C48" s="578" t="s">
        <v>299</v>
      </c>
      <c r="D48" s="579"/>
      <c r="E48" s="579"/>
      <c r="F48" s="579"/>
      <c r="G48" s="579"/>
      <c r="H48" s="579"/>
      <c r="I48" s="579"/>
      <c r="J48" s="179" t="s">
        <v>300</v>
      </c>
      <c r="K48" s="180"/>
      <c r="L48" s="180"/>
      <c r="M48" s="180"/>
      <c r="N48" s="180"/>
      <c r="O48" s="180"/>
      <c r="P48" s="180"/>
      <c r="Q48" s="180"/>
      <c r="R48" s="180"/>
      <c r="S48" s="180"/>
      <c r="T48" s="180"/>
      <c r="U48" s="180"/>
      <c r="V48" s="180"/>
    </row>
    <row r="49" spans="1:22" s="234" customFormat="1" ht="15.75" customHeight="1">
      <c r="A49" s="595"/>
      <c r="B49" s="235"/>
      <c r="C49" s="585" t="s">
        <v>301</v>
      </c>
      <c r="D49" s="592"/>
      <c r="E49" s="592"/>
      <c r="F49" s="592"/>
      <c r="G49" s="586" t="s">
        <v>302</v>
      </c>
      <c r="H49" s="579"/>
      <c r="I49" s="579"/>
      <c r="J49" s="179" t="s">
        <v>303</v>
      </c>
      <c r="K49" s="180">
        <v>17280</v>
      </c>
      <c r="L49" s="180">
        <v>0</v>
      </c>
      <c r="M49" s="180">
        <v>0</v>
      </c>
      <c r="N49" s="180"/>
      <c r="O49" s="180"/>
      <c r="P49" s="180"/>
      <c r="Q49" s="180"/>
      <c r="R49" s="180">
        <v>0</v>
      </c>
      <c r="S49" s="180">
        <v>0</v>
      </c>
      <c r="T49" s="180">
        <v>0</v>
      </c>
      <c r="U49" s="180">
        <v>0</v>
      </c>
      <c r="V49" s="180">
        <v>0</v>
      </c>
    </row>
    <row r="50" spans="1:22" s="234" customFormat="1" ht="15.75" customHeight="1">
      <c r="A50" s="596"/>
      <c r="B50" s="236"/>
      <c r="C50" s="591" t="s">
        <v>304</v>
      </c>
      <c r="D50" s="597"/>
      <c r="E50" s="597"/>
      <c r="F50" s="597"/>
      <c r="G50" s="586" t="s">
        <v>305</v>
      </c>
      <c r="H50" s="579"/>
      <c r="I50" s="579"/>
      <c r="J50" s="179" t="s">
        <v>306</v>
      </c>
      <c r="K50" s="180"/>
      <c r="L50" s="180"/>
      <c r="M50" s="180"/>
      <c r="N50" s="180"/>
      <c r="O50" s="180"/>
      <c r="P50" s="180"/>
      <c r="Q50" s="180"/>
      <c r="R50" s="180"/>
      <c r="S50" s="180"/>
      <c r="T50" s="180"/>
      <c r="U50" s="180"/>
      <c r="V50" s="180"/>
    </row>
    <row r="51" spans="1:22" s="183" customFormat="1" ht="14.1" customHeight="1">
      <c r="A51" s="600"/>
      <c r="B51" s="237"/>
      <c r="C51" s="605" t="s">
        <v>307</v>
      </c>
      <c r="D51" s="606"/>
      <c r="E51" s="606"/>
      <c r="F51" s="606"/>
      <c r="G51" s="238"/>
      <c r="H51" s="224" t="s">
        <v>306</v>
      </c>
      <c r="I51" s="607" t="s">
        <v>308</v>
      </c>
      <c r="J51" s="608" t="s">
        <v>309</v>
      </c>
      <c r="K51" s="598"/>
      <c r="L51" s="598"/>
      <c r="M51" s="598"/>
      <c r="N51" s="598"/>
      <c r="O51" s="598"/>
      <c r="P51" s="598"/>
      <c r="Q51" s="598"/>
      <c r="R51" s="598"/>
      <c r="S51" s="598"/>
      <c r="T51" s="598"/>
      <c r="U51" s="598"/>
      <c r="V51" s="598"/>
    </row>
    <row r="52" spans="1:22" s="183" customFormat="1" ht="14.1" customHeight="1">
      <c r="A52" s="596"/>
      <c r="B52" s="236"/>
      <c r="C52" s="597"/>
      <c r="D52" s="597"/>
      <c r="E52" s="597"/>
      <c r="F52" s="597"/>
      <c r="G52" s="239"/>
      <c r="H52" s="240" t="s">
        <v>310</v>
      </c>
      <c r="I52" s="602"/>
      <c r="J52" s="604"/>
      <c r="K52" s="599"/>
      <c r="L52" s="599"/>
      <c r="M52" s="599"/>
      <c r="N52" s="599"/>
      <c r="O52" s="599"/>
      <c r="P52" s="599"/>
      <c r="Q52" s="599"/>
      <c r="R52" s="599"/>
      <c r="S52" s="599"/>
      <c r="T52" s="599"/>
      <c r="U52" s="599"/>
      <c r="V52" s="599"/>
    </row>
    <row r="53" spans="1:22" s="183" customFormat="1" ht="14.1" customHeight="1">
      <c r="A53" s="600"/>
      <c r="B53" s="241"/>
      <c r="C53" s="585" t="s">
        <v>311</v>
      </c>
      <c r="D53" s="585"/>
      <c r="E53" s="585"/>
      <c r="F53" s="585"/>
      <c r="G53" s="217"/>
      <c r="H53" s="218" t="s">
        <v>233</v>
      </c>
      <c r="I53" s="601" t="s">
        <v>308</v>
      </c>
      <c r="J53" s="603" t="s">
        <v>309</v>
      </c>
      <c r="K53" s="598">
        <v>126</v>
      </c>
      <c r="L53" s="598">
        <v>113</v>
      </c>
      <c r="M53" s="598">
        <v>119</v>
      </c>
      <c r="N53" s="598">
        <v>118</v>
      </c>
      <c r="O53" s="598">
        <v>112</v>
      </c>
      <c r="P53" s="598">
        <v>102</v>
      </c>
      <c r="Q53" s="598">
        <v>96</v>
      </c>
      <c r="R53" s="598">
        <v>91</v>
      </c>
      <c r="S53" s="598">
        <v>87</v>
      </c>
      <c r="T53" s="598">
        <v>80</v>
      </c>
      <c r="U53" s="598">
        <v>77</v>
      </c>
      <c r="V53" s="598">
        <v>68</v>
      </c>
    </row>
    <row r="54" spans="1:22" s="183" customFormat="1" ht="14.1" customHeight="1">
      <c r="A54" s="596"/>
      <c r="B54" s="236"/>
      <c r="C54" s="597"/>
      <c r="D54" s="597"/>
      <c r="E54" s="597"/>
      <c r="F54" s="597"/>
      <c r="G54" s="239"/>
      <c r="H54" s="240" t="s">
        <v>312</v>
      </c>
      <c r="I54" s="602"/>
      <c r="J54" s="604"/>
      <c r="K54" s="599"/>
      <c r="L54" s="599"/>
      <c r="M54" s="599"/>
      <c r="N54" s="599"/>
      <c r="O54" s="599"/>
      <c r="P54" s="599"/>
      <c r="Q54" s="599"/>
      <c r="R54" s="599"/>
      <c r="S54" s="599"/>
      <c r="T54" s="599"/>
      <c r="U54" s="599"/>
      <c r="V54" s="599"/>
    </row>
    <row r="55" spans="1:22" ht="14.1" customHeight="1">
      <c r="A55" s="600"/>
      <c r="B55" s="610"/>
      <c r="C55" s="612" t="s">
        <v>313</v>
      </c>
      <c r="D55" s="613"/>
      <c r="E55" s="613"/>
      <c r="F55" s="613"/>
      <c r="G55" s="613"/>
      <c r="H55" s="613"/>
      <c r="I55" s="613"/>
      <c r="J55" s="615" t="s">
        <v>314</v>
      </c>
      <c r="K55" s="617"/>
      <c r="L55" s="617"/>
      <c r="M55" s="617"/>
      <c r="N55" s="617"/>
      <c r="O55" s="617"/>
      <c r="P55" s="617"/>
      <c r="Q55" s="617"/>
      <c r="R55" s="617"/>
      <c r="S55" s="617"/>
      <c r="T55" s="617"/>
      <c r="U55" s="617"/>
      <c r="V55" s="617"/>
    </row>
    <row r="56" spans="1:22" ht="14.1" customHeight="1">
      <c r="A56" s="609"/>
      <c r="B56" s="611"/>
      <c r="C56" s="614"/>
      <c r="D56" s="614"/>
      <c r="E56" s="614"/>
      <c r="F56" s="614"/>
      <c r="G56" s="614"/>
      <c r="H56" s="614"/>
      <c r="I56" s="614"/>
      <c r="J56" s="616"/>
      <c r="K56" s="618"/>
      <c r="L56" s="618"/>
      <c r="M56" s="618"/>
      <c r="N56" s="618"/>
      <c r="O56" s="618"/>
      <c r="P56" s="618"/>
      <c r="Q56" s="618"/>
      <c r="R56" s="618"/>
      <c r="S56" s="618"/>
      <c r="T56" s="618"/>
      <c r="U56" s="618"/>
      <c r="V56" s="618"/>
    </row>
    <row r="57" spans="1:22" ht="15.75" customHeight="1">
      <c r="A57" s="242"/>
      <c r="B57" s="243"/>
      <c r="C57" s="614" t="s">
        <v>315</v>
      </c>
      <c r="D57" s="619"/>
      <c r="E57" s="619"/>
      <c r="F57" s="619"/>
      <c r="G57" s="619"/>
      <c r="H57" s="619"/>
      <c r="I57" s="619"/>
      <c r="J57" s="244" t="s">
        <v>316</v>
      </c>
      <c r="K57" s="245">
        <f>K5-K7</f>
        <v>121803</v>
      </c>
      <c r="L57" s="245">
        <f t="shared" ref="L57:V57" si="12">L5-L7</f>
        <v>124715</v>
      </c>
      <c r="M57" s="245">
        <f t="shared" si="12"/>
        <v>121944</v>
      </c>
      <c r="N57" s="245">
        <f t="shared" si="12"/>
        <v>119051</v>
      </c>
      <c r="O57" s="245">
        <f t="shared" si="12"/>
        <v>124273</v>
      </c>
      <c r="P57" s="245">
        <f t="shared" si="12"/>
        <v>124078</v>
      </c>
      <c r="Q57" s="245">
        <f t="shared" si="12"/>
        <v>123883</v>
      </c>
      <c r="R57" s="245">
        <f t="shared" si="12"/>
        <v>123688</v>
      </c>
      <c r="S57" s="245">
        <f t="shared" si="12"/>
        <v>123493</v>
      </c>
      <c r="T57" s="245">
        <f t="shared" si="12"/>
        <v>123298</v>
      </c>
      <c r="U57" s="245">
        <f t="shared" si="12"/>
        <v>123104</v>
      </c>
      <c r="V57" s="245">
        <f t="shared" si="12"/>
        <v>122909</v>
      </c>
    </row>
    <row r="58" spans="1:22" ht="27.75" customHeight="1">
      <c r="A58" s="246"/>
      <c r="B58" s="247"/>
      <c r="C58" s="620" t="s">
        <v>317</v>
      </c>
      <c r="D58" s="619"/>
      <c r="E58" s="619"/>
      <c r="F58" s="619"/>
      <c r="G58" s="619"/>
      <c r="H58" s="621" t="s">
        <v>318</v>
      </c>
      <c r="I58" s="577"/>
      <c r="J58" s="588"/>
      <c r="K58" s="284"/>
      <c r="L58" s="284"/>
      <c r="M58" s="284"/>
      <c r="N58" s="284"/>
      <c r="O58" s="284"/>
      <c r="P58" s="284"/>
      <c r="Q58" s="284"/>
      <c r="R58" s="284"/>
      <c r="S58" s="284"/>
      <c r="T58" s="284"/>
      <c r="U58" s="284"/>
      <c r="V58" s="284"/>
    </row>
    <row r="59" spans="1:22" ht="27.75" customHeight="1">
      <c r="A59" s="248"/>
      <c r="B59" s="249"/>
      <c r="C59" s="620" t="s">
        <v>319</v>
      </c>
      <c r="D59" s="620"/>
      <c r="E59" s="620"/>
      <c r="F59" s="620"/>
      <c r="G59" s="620"/>
      <c r="H59" s="620"/>
      <c r="I59" s="250"/>
      <c r="J59" s="251" t="s">
        <v>320</v>
      </c>
      <c r="K59" s="285"/>
      <c r="L59" s="285"/>
      <c r="M59" s="285"/>
      <c r="N59" s="285"/>
      <c r="O59" s="285"/>
      <c r="P59" s="285"/>
      <c r="Q59" s="285"/>
      <c r="R59" s="285"/>
      <c r="S59" s="285"/>
      <c r="T59" s="285"/>
      <c r="U59" s="285"/>
      <c r="V59" s="284"/>
    </row>
    <row r="60" spans="1:22" ht="27.75" customHeight="1">
      <c r="A60" s="252"/>
      <c r="B60" s="253"/>
      <c r="C60" s="620" t="s">
        <v>321</v>
      </c>
      <c r="D60" s="619"/>
      <c r="E60" s="619"/>
      <c r="F60" s="619"/>
      <c r="G60" s="619"/>
      <c r="H60" s="619"/>
      <c r="I60" s="254"/>
      <c r="J60" s="244" t="s">
        <v>322</v>
      </c>
      <c r="K60" s="284"/>
      <c r="L60" s="284"/>
      <c r="M60" s="284"/>
      <c r="N60" s="284"/>
      <c r="O60" s="284"/>
      <c r="P60" s="284"/>
      <c r="Q60" s="284"/>
      <c r="R60" s="284"/>
      <c r="S60" s="284"/>
      <c r="T60" s="284"/>
      <c r="U60" s="284"/>
      <c r="V60" s="284"/>
    </row>
    <row r="61" spans="1:22" ht="27.75" customHeight="1">
      <c r="A61" s="255"/>
      <c r="B61" s="256"/>
      <c r="C61" s="622" t="s">
        <v>323</v>
      </c>
      <c r="D61" s="614"/>
      <c r="E61" s="614"/>
      <c r="F61" s="614"/>
      <c r="G61" s="614"/>
      <c r="H61" s="614"/>
      <c r="I61" s="257"/>
      <c r="J61" s="258" t="s">
        <v>324</v>
      </c>
      <c r="K61" s="286"/>
      <c r="L61" s="286"/>
      <c r="M61" s="286"/>
      <c r="N61" s="286"/>
      <c r="O61" s="286"/>
      <c r="P61" s="286"/>
      <c r="Q61" s="286"/>
      <c r="R61" s="286"/>
      <c r="S61" s="286"/>
      <c r="T61" s="286"/>
      <c r="U61" s="286"/>
      <c r="V61" s="284"/>
    </row>
    <row r="62" spans="1:22" ht="27.75" customHeight="1">
      <c r="A62" s="252"/>
      <c r="B62" s="253"/>
      <c r="C62" s="620" t="s">
        <v>343</v>
      </c>
      <c r="D62" s="619"/>
      <c r="E62" s="619"/>
      <c r="F62" s="619"/>
      <c r="G62" s="619"/>
      <c r="H62" s="621" t="s">
        <v>325</v>
      </c>
      <c r="I62" s="621"/>
      <c r="J62" s="623"/>
      <c r="K62" s="284"/>
      <c r="L62" s="284"/>
      <c r="M62" s="284"/>
      <c r="N62" s="284"/>
      <c r="O62" s="284"/>
      <c r="P62" s="284"/>
      <c r="Q62" s="284"/>
      <c r="R62" s="284"/>
      <c r="S62" s="284"/>
      <c r="T62" s="284"/>
      <c r="U62" s="284"/>
      <c r="V62" s="284"/>
    </row>
    <row r="63" spans="1:22" ht="15.75" customHeight="1">
      <c r="A63" s="242"/>
      <c r="B63" s="243"/>
      <c r="C63" s="619" t="s">
        <v>326</v>
      </c>
      <c r="D63" s="619"/>
      <c r="E63" s="619"/>
      <c r="F63" s="619"/>
      <c r="G63" s="619"/>
      <c r="H63" s="619"/>
      <c r="I63" s="253"/>
      <c r="J63" s="244" t="s">
        <v>327</v>
      </c>
      <c r="K63" s="284"/>
      <c r="L63" s="284"/>
      <c r="M63" s="284"/>
      <c r="N63" s="284"/>
      <c r="O63" s="284"/>
      <c r="P63" s="284"/>
      <c r="Q63" s="284"/>
      <c r="R63" s="284"/>
      <c r="S63" s="284"/>
      <c r="T63" s="284"/>
      <c r="U63" s="284"/>
      <c r="V63" s="284"/>
    </row>
    <row r="64" spans="1:22" ht="15.75" customHeight="1">
      <c r="A64" s="231"/>
      <c r="B64" s="232"/>
      <c r="C64" s="619" t="s">
        <v>328</v>
      </c>
      <c r="D64" s="619"/>
      <c r="E64" s="619"/>
      <c r="F64" s="619"/>
      <c r="G64" s="619"/>
      <c r="H64" s="619"/>
      <c r="I64" s="253"/>
      <c r="J64" s="244" t="s">
        <v>329</v>
      </c>
      <c r="K64" s="284">
        <v>492389</v>
      </c>
      <c r="L64" s="284">
        <v>529887</v>
      </c>
      <c r="M64" s="284">
        <v>547997</v>
      </c>
      <c r="N64" s="284">
        <v>608395</v>
      </c>
      <c r="O64" s="284">
        <v>689444</v>
      </c>
      <c r="P64" s="284">
        <v>753974</v>
      </c>
      <c r="Q64" s="284">
        <v>891546</v>
      </c>
      <c r="R64" s="284">
        <v>1036213</v>
      </c>
      <c r="S64" s="284">
        <v>1037177</v>
      </c>
      <c r="T64" s="284">
        <v>1046218</v>
      </c>
      <c r="U64" s="284">
        <v>1051704</v>
      </c>
      <c r="V64" s="284">
        <v>1060972</v>
      </c>
    </row>
    <row r="65" spans="1:22" ht="15.75" customHeight="1">
      <c r="A65" s="164" t="s">
        <v>330</v>
      </c>
      <c r="B65" s="164"/>
      <c r="D65" s="259"/>
      <c r="I65" s="165"/>
      <c r="J65" s="164"/>
      <c r="V65" s="165" t="s">
        <v>331</v>
      </c>
    </row>
    <row r="66" spans="1:22" ht="15.75" customHeight="1">
      <c r="A66" s="260"/>
      <c r="B66" s="168"/>
      <c r="C66" s="168"/>
      <c r="D66" s="261"/>
      <c r="E66" s="168"/>
      <c r="F66" s="168"/>
      <c r="G66" s="168"/>
      <c r="H66" s="169" t="s">
        <v>332</v>
      </c>
      <c r="I66" s="169"/>
      <c r="J66" s="262"/>
      <c r="K66" s="171" t="s">
        <v>223</v>
      </c>
      <c r="L66" s="171" t="s">
        <v>224</v>
      </c>
      <c r="M66" s="581" t="s">
        <v>225</v>
      </c>
      <c r="N66" s="583">
        <f>N2</f>
        <v>3</v>
      </c>
      <c r="O66" s="583">
        <f t="shared" ref="O66:V66" si="13">O2</f>
        <v>4</v>
      </c>
      <c r="P66" s="583">
        <f t="shared" si="13"/>
        <v>5</v>
      </c>
      <c r="Q66" s="583">
        <f t="shared" si="13"/>
        <v>6</v>
      </c>
      <c r="R66" s="583">
        <f t="shared" si="13"/>
        <v>7</v>
      </c>
      <c r="S66" s="583">
        <f t="shared" si="13"/>
        <v>8</v>
      </c>
      <c r="T66" s="583">
        <f t="shared" si="13"/>
        <v>9</v>
      </c>
      <c r="U66" s="583">
        <f t="shared" si="13"/>
        <v>10</v>
      </c>
      <c r="V66" s="583">
        <f t="shared" si="13"/>
        <v>11</v>
      </c>
    </row>
    <row r="67" spans="1:22" ht="30" customHeight="1">
      <c r="A67" s="263"/>
      <c r="B67" s="175"/>
      <c r="C67" s="175" t="s">
        <v>226</v>
      </c>
      <c r="D67" s="175"/>
      <c r="E67" s="175" t="s">
        <v>227</v>
      </c>
      <c r="F67" s="175"/>
      <c r="G67" s="175"/>
      <c r="H67" s="175"/>
      <c r="I67" s="264"/>
      <c r="J67" s="265"/>
      <c r="K67" s="177" t="s">
        <v>228</v>
      </c>
      <c r="L67" s="177" t="s">
        <v>229</v>
      </c>
      <c r="M67" s="582"/>
      <c r="N67" s="584"/>
      <c r="O67" s="584"/>
      <c r="P67" s="584"/>
      <c r="Q67" s="584"/>
      <c r="R67" s="584"/>
      <c r="S67" s="584"/>
      <c r="T67" s="584"/>
      <c r="U67" s="584"/>
      <c r="V67" s="584"/>
    </row>
    <row r="68" spans="1:22" ht="15.75" customHeight="1">
      <c r="A68" s="266"/>
      <c r="B68" s="250"/>
      <c r="C68" s="592" t="s">
        <v>333</v>
      </c>
      <c r="D68" s="592"/>
      <c r="E68" s="592"/>
      <c r="F68" s="592"/>
      <c r="G68" s="267"/>
      <c r="H68" s="267"/>
      <c r="I68" s="254"/>
      <c r="J68" s="268"/>
      <c r="K68" s="269">
        <f>K69+K70</f>
        <v>0</v>
      </c>
      <c r="L68" s="269">
        <f t="shared" ref="L68:V68" si="14">L69+L70</f>
        <v>0</v>
      </c>
      <c r="M68" s="269">
        <f t="shared" si="14"/>
        <v>0</v>
      </c>
      <c r="N68" s="269">
        <f t="shared" si="14"/>
        <v>7</v>
      </c>
      <c r="O68" s="269">
        <f t="shared" si="14"/>
        <v>61</v>
      </c>
      <c r="P68" s="269">
        <f t="shared" si="14"/>
        <v>81</v>
      </c>
      <c r="Q68" s="269">
        <f t="shared" si="14"/>
        <v>73</v>
      </c>
      <c r="R68" s="269">
        <f t="shared" si="14"/>
        <v>64</v>
      </c>
      <c r="S68" s="269">
        <f t="shared" si="14"/>
        <v>55</v>
      </c>
      <c r="T68" s="269">
        <f t="shared" si="14"/>
        <v>46</v>
      </c>
      <c r="U68" s="269">
        <f t="shared" si="14"/>
        <v>37</v>
      </c>
      <c r="V68" s="269">
        <f t="shared" si="14"/>
        <v>28</v>
      </c>
    </row>
    <row r="69" spans="1:22" ht="15.75" customHeight="1">
      <c r="A69" s="270"/>
      <c r="B69" s="271"/>
      <c r="C69" s="271"/>
      <c r="D69" s="272"/>
      <c r="E69" s="271"/>
      <c r="F69" s="273"/>
      <c r="G69" s="625" t="s">
        <v>334</v>
      </c>
      <c r="H69" s="579"/>
      <c r="I69" s="579"/>
      <c r="J69" s="587"/>
      <c r="K69" s="180"/>
      <c r="L69" s="180"/>
      <c r="M69" s="180"/>
      <c r="N69" s="180">
        <v>7</v>
      </c>
      <c r="O69" s="180">
        <v>61</v>
      </c>
      <c r="P69" s="180">
        <v>81</v>
      </c>
      <c r="Q69" s="180">
        <v>73</v>
      </c>
      <c r="R69" s="180">
        <v>64</v>
      </c>
      <c r="S69" s="180">
        <v>55</v>
      </c>
      <c r="T69" s="180">
        <v>46</v>
      </c>
      <c r="U69" s="180">
        <v>37</v>
      </c>
      <c r="V69" s="180">
        <v>28</v>
      </c>
    </row>
    <row r="70" spans="1:22" ht="15.75" customHeight="1">
      <c r="A70" s="274"/>
      <c r="B70" s="275"/>
      <c r="C70" s="271"/>
      <c r="D70" s="272"/>
      <c r="E70" s="271"/>
      <c r="F70" s="273"/>
      <c r="G70" s="625" t="s">
        <v>335</v>
      </c>
      <c r="H70" s="579"/>
      <c r="I70" s="579"/>
      <c r="J70" s="587"/>
      <c r="K70" s="180"/>
      <c r="L70" s="180"/>
      <c r="M70" s="180"/>
      <c r="N70" s="180"/>
      <c r="O70" s="180"/>
      <c r="P70" s="180"/>
      <c r="Q70" s="180"/>
      <c r="R70" s="180"/>
      <c r="S70" s="180"/>
      <c r="T70" s="180"/>
      <c r="U70" s="180"/>
      <c r="V70" s="180"/>
    </row>
    <row r="71" spans="1:22" ht="15.75" customHeight="1">
      <c r="A71" s="266"/>
      <c r="B71" s="250"/>
      <c r="C71" s="592" t="s">
        <v>336</v>
      </c>
      <c r="D71" s="592"/>
      <c r="E71" s="592"/>
      <c r="F71" s="592"/>
      <c r="G71" s="267"/>
      <c r="H71" s="267"/>
      <c r="I71" s="254"/>
      <c r="J71" s="268"/>
      <c r="K71" s="276">
        <f>K72+K73</f>
        <v>0</v>
      </c>
      <c r="L71" s="276">
        <f t="shared" ref="L71:V71" si="15">L72+L73</f>
        <v>4603</v>
      </c>
      <c r="M71" s="276">
        <f t="shared" si="15"/>
        <v>0</v>
      </c>
      <c r="N71" s="276">
        <f t="shared" si="15"/>
        <v>62</v>
      </c>
      <c r="O71" s="276">
        <f t="shared" si="15"/>
        <v>598</v>
      </c>
      <c r="P71" s="276">
        <f t="shared" si="15"/>
        <v>867</v>
      </c>
      <c r="Q71" s="276">
        <f t="shared" si="15"/>
        <v>875</v>
      </c>
      <c r="R71" s="276">
        <f t="shared" si="15"/>
        <v>884</v>
      </c>
      <c r="S71" s="276">
        <f t="shared" si="15"/>
        <v>893</v>
      </c>
      <c r="T71" s="276">
        <f t="shared" si="15"/>
        <v>902</v>
      </c>
      <c r="U71" s="276">
        <f t="shared" si="15"/>
        <v>911</v>
      </c>
      <c r="V71" s="276">
        <f t="shared" si="15"/>
        <v>920</v>
      </c>
    </row>
    <row r="72" spans="1:22" ht="15.75" customHeight="1">
      <c r="A72" s="270"/>
      <c r="B72" s="271"/>
      <c r="C72" s="271"/>
      <c r="D72" s="272"/>
      <c r="E72" s="271"/>
      <c r="F72" s="273"/>
      <c r="G72" s="625" t="s">
        <v>334</v>
      </c>
      <c r="H72" s="579"/>
      <c r="I72" s="579"/>
      <c r="J72" s="587"/>
      <c r="K72" s="180"/>
      <c r="L72" s="180">
        <v>4603</v>
      </c>
      <c r="M72" s="180"/>
      <c r="N72" s="180">
        <v>62</v>
      </c>
      <c r="O72" s="180">
        <v>598</v>
      </c>
      <c r="P72" s="180">
        <v>867</v>
      </c>
      <c r="Q72" s="180">
        <v>875</v>
      </c>
      <c r="R72" s="180">
        <v>884</v>
      </c>
      <c r="S72" s="180">
        <v>893</v>
      </c>
      <c r="T72" s="180">
        <v>902</v>
      </c>
      <c r="U72" s="180">
        <v>911</v>
      </c>
      <c r="V72" s="180">
        <v>920</v>
      </c>
    </row>
    <row r="73" spans="1:22" ht="15.75" customHeight="1">
      <c r="A73" s="274"/>
      <c r="B73" s="275"/>
      <c r="C73" s="275"/>
      <c r="D73" s="277"/>
      <c r="E73" s="275"/>
      <c r="F73" s="265"/>
      <c r="G73" s="625" t="s">
        <v>335</v>
      </c>
      <c r="H73" s="579"/>
      <c r="I73" s="579"/>
      <c r="J73" s="587"/>
      <c r="K73" s="180"/>
      <c r="L73" s="180"/>
      <c r="M73" s="180"/>
      <c r="N73" s="180"/>
      <c r="O73" s="180"/>
      <c r="P73" s="180"/>
      <c r="Q73" s="180"/>
      <c r="R73" s="180"/>
      <c r="S73" s="180"/>
      <c r="T73" s="180"/>
      <c r="U73" s="180"/>
      <c r="V73" s="180"/>
    </row>
    <row r="74" spans="1:22">
      <c r="A74" s="278"/>
      <c r="B74" s="267"/>
      <c r="C74" s="579" t="s">
        <v>337</v>
      </c>
      <c r="D74" s="579"/>
      <c r="E74" s="579"/>
      <c r="F74" s="579"/>
      <c r="G74" s="267"/>
      <c r="H74" s="267"/>
      <c r="I74" s="254"/>
      <c r="J74" s="268"/>
      <c r="K74" s="269">
        <f>K68+K71</f>
        <v>0</v>
      </c>
      <c r="L74" s="269">
        <f t="shared" ref="L74:V74" si="16">L68+L71</f>
        <v>4603</v>
      </c>
      <c r="M74" s="269">
        <f t="shared" si="16"/>
        <v>0</v>
      </c>
      <c r="N74" s="269">
        <f t="shared" si="16"/>
        <v>69</v>
      </c>
      <c r="O74" s="269">
        <f t="shared" si="16"/>
        <v>659</v>
      </c>
      <c r="P74" s="269">
        <f t="shared" si="16"/>
        <v>948</v>
      </c>
      <c r="Q74" s="269">
        <f t="shared" si="16"/>
        <v>948</v>
      </c>
      <c r="R74" s="269">
        <f t="shared" si="16"/>
        <v>948</v>
      </c>
      <c r="S74" s="269">
        <f t="shared" si="16"/>
        <v>948</v>
      </c>
      <c r="T74" s="269">
        <f t="shared" si="16"/>
        <v>948</v>
      </c>
      <c r="U74" s="269">
        <f t="shared" si="16"/>
        <v>948</v>
      </c>
      <c r="V74" s="269">
        <f t="shared" si="16"/>
        <v>948</v>
      </c>
    </row>
    <row r="75" spans="1:22">
      <c r="A75" s="250"/>
      <c r="B75" s="250"/>
      <c r="C75" s="279"/>
      <c r="D75" s="279"/>
      <c r="E75" s="279"/>
      <c r="F75" s="279"/>
      <c r="G75" s="250"/>
      <c r="H75" s="250"/>
      <c r="I75" s="280"/>
      <c r="J75" s="250"/>
      <c r="K75" s="281"/>
      <c r="L75" s="281"/>
      <c r="M75" s="281"/>
      <c r="N75" s="281"/>
      <c r="O75" s="281"/>
      <c r="P75" s="281"/>
      <c r="Q75" s="281"/>
      <c r="R75" s="281"/>
      <c r="S75" s="281"/>
      <c r="T75" s="281"/>
      <c r="U75" s="281"/>
      <c r="V75" s="281"/>
    </row>
    <row r="76" spans="1:22">
      <c r="A76" s="271"/>
      <c r="B76" s="271"/>
      <c r="C76" s="238"/>
      <c r="D76" s="238"/>
      <c r="E76" s="238"/>
      <c r="F76" s="238"/>
      <c r="G76" s="271"/>
      <c r="H76" s="271"/>
      <c r="I76" s="282"/>
      <c r="J76" s="271"/>
      <c r="K76" s="283"/>
      <c r="L76" s="283"/>
      <c r="M76" s="283"/>
      <c r="N76" s="283"/>
      <c r="O76" s="283"/>
      <c r="P76" s="283"/>
      <c r="Q76" s="283"/>
      <c r="R76" s="283"/>
      <c r="S76" s="283"/>
      <c r="T76" s="283"/>
      <c r="U76" s="283"/>
      <c r="V76" s="283"/>
    </row>
    <row r="77" spans="1:22">
      <c r="A77" s="271"/>
      <c r="B77" s="271"/>
      <c r="C77" s="238"/>
      <c r="D77" s="238"/>
      <c r="E77" s="238"/>
      <c r="F77" s="238"/>
      <c r="G77" s="271"/>
      <c r="H77" s="271"/>
      <c r="I77" s="282"/>
      <c r="J77" s="271"/>
      <c r="K77" s="283"/>
      <c r="L77" s="283"/>
      <c r="M77" s="283"/>
      <c r="N77" s="283"/>
      <c r="O77" s="283"/>
      <c r="P77" s="283"/>
      <c r="Q77" s="283"/>
      <c r="R77" s="283"/>
      <c r="S77" s="283"/>
      <c r="T77" s="283"/>
      <c r="U77" s="283"/>
      <c r="V77" s="283"/>
    </row>
    <row r="78" spans="1:22">
      <c r="A78" s="624" t="s">
        <v>338</v>
      </c>
      <c r="B78" s="624"/>
      <c r="C78" s="624"/>
      <c r="D78" s="624"/>
      <c r="E78" s="624"/>
      <c r="F78" s="624"/>
      <c r="G78" s="624"/>
      <c r="H78" s="624"/>
      <c r="I78" s="624"/>
      <c r="J78" s="624"/>
      <c r="K78" s="624"/>
      <c r="L78" s="624"/>
      <c r="M78" s="624"/>
      <c r="N78" s="624"/>
      <c r="O78" s="624"/>
      <c r="P78" s="624"/>
      <c r="Q78" s="624"/>
      <c r="R78" s="624"/>
      <c r="S78" s="624"/>
      <c r="T78" s="624"/>
      <c r="U78" s="624"/>
      <c r="V78" s="624"/>
    </row>
    <row r="79" spans="1:22" ht="16.350000000000001" customHeight="1">
      <c r="A79" s="164" t="s">
        <v>344</v>
      </c>
      <c r="B79" s="164"/>
      <c r="I79" s="165"/>
      <c r="J79" s="164"/>
    </row>
    <row r="80" spans="1:22" ht="16.350000000000001" customHeight="1">
      <c r="A80" s="164" t="s">
        <v>339</v>
      </c>
      <c r="B80" s="164"/>
      <c r="I80" s="165"/>
      <c r="J80" s="164"/>
    </row>
  </sheetData>
  <mergeCells count="143">
    <mergeCell ref="A78:V78"/>
    <mergeCell ref="G69:J69"/>
    <mergeCell ref="G70:J70"/>
    <mergeCell ref="C71:F71"/>
    <mergeCell ref="G72:J72"/>
    <mergeCell ref="G73:J73"/>
    <mergeCell ref="C74:F74"/>
    <mergeCell ref="R66:R67"/>
    <mergeCell ref="S66:S67"/>
    <mergeCell ref="T66:T67"/>
    <mergeCell ref="U66:U67"/>
    <mergeCell ref="V66:V67"/>
    <mergeCell ref="C68:F68"/>
    <mergeCell ref="C64:H64"/>
    <mergeCell ref="M66:M67"/>
    <mergeCell ref="N66:N67"/>
    <mergeCell ref="O66:O67"/>
    <mergeCell ref="P66:P67"/>
    <mergeCell ref="Q66:Q67"/>
    <mergeCell ref="C59:H59"/>
    <mergeCell ref="C60:H60"/>
    <mergeCell ref="C61:H61"/>
    <mergeCell ref="C62:G62"/>
    <mergeCell ref="H62:J62"/>
    <mergeCell ref="C63:H63"/>
    <mergeCell ref="C57:I57"/>
    <mergeCell ref="C58:G58"/>
    <mergeCell ref="H58:J58"/>
    <mergeCell ref="M55:M56"/>
    <mergeCell ref="N55:N56"/>
    <mergeCell ref="O55:O56"/>
    <mergeCell ref="P55:P56"/>
    <mergeCell ref="Q55:Q56"/>
    <mergeCell ref="R55:R56"/>
    <mergeCell ref="U53:U54"/>
    <mergeCell ref="V53:V54"/>
    <mergeCell ref="A55:A56"/>
    <mergeCell ref="B55:B56"/>
    <mergeCell ref="C55:I56"/>
    <mergeCell ref="J55:J56"/>
    <mergeCell ref="K55:K56"/>
    <mergeCell ref="L55:L56"/>
    <mergeCell ref="M53:M54"/>
    <mergeCell ref="N53:N54"/>
    <mergeCell ref="O53:O54"/>
    <mergeCell ref="P53:P54"/>
    <mergeCell ref="Q53:Q54"/>
    <mergeCell ref="R53:R54"/>
    <mergeCell ref="S55:S56"/>
    <mergeCell ref="T55:T56"/>
    <mergeCell ref="U55:U56"/>
    <mergeCell ref="V55:V56"/>
    <mergeCell ref="S51:S52"/>
    <mergeCell ref="T51:T52"/>
    <mergeCell ref="U51:U52"/>
    <mergeCell ref="V51:V52"/>
    <mergeCell ref="A53:A54"/>
    <mergeCell ref="C53:F54"/>
    <mergeCell ref="I53:I54"/>
    <mergeCell ref="J53:J54"/>
    <mergeCell ref="K53:K54"/>
    <mergeCell ref="L53:L54"/>
    <mergeCell ref="M51:M52"/>
    <mergeCell ref="N51:N52"/>
    <mergeCell ref="O51:O52"/>
    <mergeCell ref="P51:P52"/>
    <mergeCell ref="Q51:Q52"/>
    <mergeCell ref="R51:R52"/>
    <mergeCell ref="A51:A52"/>
    <mergeCell ref="C51:F52"/>
    <mergeCell ref="I51:I52"/>
    <mergeCell ref="J51:J52"/>
    <mergeCell ref="K51:K52"/>
    <mergeCell ref="L51:L52"/>
    <mergeCell ref="S53:S54"/>
    <mergeCell ref="T53:T54"/>
    <mergeCell ref="C45:F45"/>
    <mergeCell ref="C46:F46"/>
    <mergeCell ref="C47:F47"/>
    <mergeCell ref="H47:I47"/>
    <mergeCell ref="C48:I48"/>
    <mergeCell ref="A49:A50"/>
    <mergeCell ref="C49:F49"/>
    <mergeCell ref="G49:I49"/>
    <mergeCell ref="C50:F50"/>
    <mergeCell ref="G50:I50"/>
    <mergeCell ref="E38:F38"/>
    <mergeCell ref="H38:I38"/>
    <mergeCell ref="A42:V42"/>
    <mergeCell ref="C43:F43"/>
    <mergeCell ref="H43:I43"/>
    <mergeCell ref="C44:F44"/>
    <mergeCell ref="E30:J30"/>
    <mergeCell ref="B31:B37"/>
    <mergeCell ref="E31:I31"/>
    <mergeCell ref="E32:J32"/>
    <mergeCell ref="G33:J33"/>
    <mergeCell ref="E34:I34"/>
    <mergeCell ref="E35:J35"/>
    <mergeCell ref="E36:J36"/>
    <mergeCell ref="E37:J37"/>
    <mergeCell ref="A22:A38"/>
    <mergeCell ref="B22:B30"/>
    <mergeCell ref="E22:I22"/>
    <mergeCell ref="E23:J23"/>
    <mergeCell ref="E24:J24"/>
    <mergeCell ref="E25:J25"/>
    <mergeCell ref="E26:J26"/>
    <mergeCell ref="E27:J27"/>
    <mergeCell ref="E28:J28"/>
    <mergeCell ref="E29:J29"/>
    <mergeCell ref="E17:J17"/>
    <mergeCell ref="F18:J18"/>
    <mergeCell ref="G19:J19"/>
    <mergeCell ref="F20:J20"/>
    <mergeCell ref="E21:F21"/>
    <mergeCell ref="H21:I21"/>
    <mergeCell ref="F8:J8"/>
    <mergeCell ref="E9:J9"/>
    <mergeCell ref="F10:J10"/>
    <mergeCell ref="F11:J11"/>
    <mergeCell ref="V2:V3"/>
    <mergeCell ref="A4:A21"/>
    <mergeCell ref="B4:B11"/>
    <mergeCell ref="D4:I4"/>
    <mergeCell ref="E5:I5"/>
    <mergeCell ref="F6:J6"/>
    <mergeCell ref="F7:I7"/>
    <mergeCell ref="M2:M3"/>
    <mergeCell ref="N2:N3"/>
    <mergeCell ref="O2:O3"/>
    <mergeCell ref="P2:P3"/>
    <mergeCell ref="Q2:Q3"/>
    <mergeCell ref="R2:R3"/>
    <mergeCell ref="B12:B20"/>
    <mergeCell ref="D12:I12"/>
    <mergeCell ref="E13:J13"/>
    <mergeCell ref="F14:J14"/>
    <mergeCell ref="G15:J15"/>
    <mergeCell ref="F16:J16"/>
    <mergeCell ref="S2:S3"/>
    <mergeCell ref="T2:T3"/>
    <mergeCell ref="U2:U3"/>
  </mergeCells>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別添1-2　（水道事業）Ｒ2</vt:lpstr>
      <vt:lpstr>経営比較分析表</vt:lpstr>
      <vt:lpstr>収支計画</vt:lpstr>
      <vt:lpstr>'別添1-2　（水道事業）Ｒ2'!Print_Area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齊藤　美和子</dc:creator>
  <cp:lastModifiedBy>斉藤　美和子</cp:lastModifiedBy>
  <cp:lastPrinted>2021-03-23T06:35:15Z</cp:lastPrinted>
  <dcterms:created xsi:type="dcterms:W3CDTF">2021-03-23T04:33:18Z</dcterms:created>
  <dcterms:modified xsi:type="dcterms:W3CDTF">2021-03-25T02:25:26Z</dcterms:modified>
</cp:coreProperties>
</file>