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ibata_naoya_ts\Desktop\【各課より回答】公営企業に係る経営比較分析表（令和４年度決算）\"/>
    </mc:Choice>
  </mc:AlternateContent>
  <workbookProtection workbookAlgorithmName="SHA-512" workbookHashValue="JvlqmEtupsKStUky7ZcoDzg4w1GWjlz95Yi/R5mTLXWej+GThtGpPS1oYkhiUeQ4BVh/QvfUx/8ZMqGN61zoUg==" workbookSaltValue="ZabvDfT8QgamAP8MRQZ8b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W10" i="4"/>
  <c r="P10" i="4"/>
  <c r="B10" i="4"/>
  <c r="BB8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<sst xmlns="http://schemas.openxmlformats.org/spreadsheetml/2006/main" count="247" uniqueCount="119">
  <si>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</si>
  <si>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</si>
  <si>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</si>
  <si>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</si>
  <si>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</si>
  <si>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</si>
  <si>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</si>
  <si>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</si>
  <si>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</si>
  <si>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</si>
  <si>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</si>
  <si>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</si>
  <si>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</si>
  <si>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</si>
  <si>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</si>
  <si>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</si>
  <si>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</si>
  <si>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</si>
  <si>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</si>
  <si>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</si>
  <si>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</si>
  <si>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</si>
  <si>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</si>
  <si>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</si>
  <si>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</si>
  <si>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</si>
  <si>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</si>
  <si>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</si>
  <si>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</si>
  <si>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</si>
  <si>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</si>
  <si>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</si>
  <si>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</si>
  <si>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</si>
  <si>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</si>
  <si>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</si>
  <si>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</si>
  <si>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</si>
  <si>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</si>
  <si>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</si>
  <si>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</si>
  <si>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</si>
  <si>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</si>
  <si>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</si>
  <si>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</si>
  <si>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</si>
  <si>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</si>
  <si>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</si>
  <si>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</si>
  <si>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</si>
  <si>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</si>
  <si>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</si>
  <si>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</si>
  <si>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</si>
  <si>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</si>
  <si>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</si>
  <si>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</si>
  <si>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</si>
  <si>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</si>
  <si>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</si>
  <si>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</si>
  <si>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</si>
  <si>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</si>
  <si>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</si>
  <si>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</si>
  <si>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</si>
  <si>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</si>
  <si>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</si>
  <si>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</si>
  <si>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</si>
  <si>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</si>
  <si>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</si>
  <si>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</si>
  <si>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</si>
  <si>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</si>
  <si>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</si>
  <si>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</si>
  <si>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</si>
  <si>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</si>
  <si>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</si>
  <si>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</si>
  <si>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</si>
  <si>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</si>
  <si>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</si>
  <si>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</si>
  <si>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</si>
  <si>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</si>
  <si>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</si>
  <si>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</si>
  <si>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</si>
  <si>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</si>
  <si>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</si>
  <si>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</si>
  <si>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</si>
  <si>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</si>
  <si>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</si>
  <si>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</si>
  <si>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</si>
  <si>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標津町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</si>
  <si>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</si>
  <si>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</si>
  <si>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</si>
  <si>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</si>
  <si>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</si>
  <si>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</si>
  <si>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</si>
  <si>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</si>
  <si>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</si>
  <si>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</si>
  <si>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</si>
  <si>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</si>
  <si>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</si>
  <si>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</si>
  <si>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</si>
  <si>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</si>
  <si>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</si>
  <si>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Ｈ24年度からの事業開始であるため、老朽化の状況は出てこないが、定期的な点検、修繕により設備の延命化を図っていく。</t>
    <rPh sb="4" eb="6">
      <t>ネンド</t>
    </rPh>
    <rPh sb="9" eb="11">
      <t>ジギョウ</t>
    </rPh>
    <rPh sb="11" eb="13">
      <t>カイシ</t>
    </rPh>
    <rPh sb="19" eb="22">
      <t>ロウキュウカ</t>
    </rPh>
    <rPh sb="23" eb="25">
      <t>ジョウキョウ</t>
    </rPh>
    <rPh sb="26" eb="27">
      <t>デ</t>
    </rPh>
    <rPh sb="33" eb="36">
      <t>テイキテキ</t>
    </rPh>
    <rPh sb="37" eb="39">
      <t>テンケン</t>
    </rPh>
    <rPh sb="40" eb="42">
      <t>シュウゼン</t>
    </rPh>
    <rPh sb="45" eb="47">
      <t>セツビ</t>
    </rPh>
    <rPh sb="48" eb="50">
      <t>エンメイ</t>
    </rPh>
    <rPh sb="50" eb="51">
      <t>カ</t>
    </rPh>
    <rPh sb="52" eb="53">
      <t>ハカ</t>
    </rPh>
    <phoneticPr fontId="4"/>
  </si>
  <si>
    <t>　下水道より維持管理費がかさむが、下水道と同額の使用料と一般会計繰入金で運営している。Ｒ10年度に起債償還額のピークを迎えるため、一般会計の繰入金は増加の一途をたどるが、その後減少に転じ、下水道料金の改定があればさらに減少するものと思われる。</t>
    <rPh sb="1" eb="4">
      <t>ゲスイドウ</t>
    </rPh>
    <rPh sb="6" eb="8">
      <t>イジ</t>
    </rPh>
    <rPh sb="8" eb="11">
      <t>カンリヒ</t>
    </rPh>
    <rPh sb="17" eb="20">
      <t>ゲスイドウ</t>
    </rPh>
    <rPh sb="21" eb="23">
      <t>ドウガク</t>
    </rPh>
    <rPh sb="24" eb="27">
      <t>シヨウリョウ</t>
    </rPh>
    <rPh sb="28" eb="30">
      <t>イッパン</t>
    </rPh>
    <rPh sb="30" eb="32">
      <t>カイケイ</t>
    </rPh>
    <rPh sb="32" eb="34">
      <t>クリイレ</t>
    </rPh>
    <rPh sb="34" eb="35">
      <t>キン</t>
    </rPh>
    <rPh sb="36" eb="38">
      <t>ウンエイ</t>
    </rPh>
    <rPh sb="46" eb="48">
      <t>ネンド</t>
    </rPh>
    <rPh sb="49" eb="51">
      <t>キサイ</t>
    </rPh>
    <rPh sb="51" eb="53">
      <t>ショウカン</t>
    </rPh>
    <rPh sb="53" eb="54">
      <t>ガク</t>
    </rPh>
    <rPh sb="59" eb="60">
      <t>ムカ</t>
    </rPh>
    <rPh sb="65" eb="67">
      <t>イッパン</t>
    </rPh>
    <rPh sb="67" eb="69">
      <t>カイケイ</t>
    </rPh>
    <rPh sb="70" eb="72">
      <t>クリイレ</t>
    </rPh>
    <rPh sb="72" eb="73">
      <t>キン</t>
    </rPh>
    <rPh sb="74" eb="76">
      <t>ゾウカ</t>
    </rPh>
    <rPh sb="77" eb="79">
      <t>イット</t>
    </rPh>
    <rPh sb="87" eb="88">
      <t>ゴ</t>
    </rPh>
    <rPh sb="88" eb="90">
      <t>ゲンショウ</t>
    </rPh>
    <rPh sb="91" eb="92">
      <t>テン</t>
    </rPh>
    <rPh sb="94" eb="97">
      <t>ゲスイドウ</t>
    </rPh>
    <rPh sb="97" eb="99">
      <t>リョウキン</t>
    </rPh>
    <rPh sb="100" eb="102">
      <t>カイテイ</t>
    </rPh>
    <rPh sb="109" eb="111">
      <t>ゲンショウ</t>
    </rPh>
    <rPh sb="116" eb="117">
      <t>オモ</t>
    </rPh>
    <phoneticPr fontId="4"/>
  </si>
  <si>
    <t xml:space="preserve">①収益的収支比率について
　Ｒ4年度は法適用移行のため打ち切り決算となったことから、一般会計繰入金が多くなり、100％を超えた状態となった。単年度収支は黒字になってはいるが、財源のほとんどは一般会計繰入金で賄われている。
④企業債残高対事業規模比率について
　決算統計の報告に誤りがあったため、当該値が発生したが、本来は「0.00」である。
⑤経費回収率について
　Ｒ4年度は、法適用移行による打切り決算のため、汚水処理費が減額となったため、回収率が上がった。
　しかし、下水道より維持管理費がかかるが、「下水道使用料」と同額でのサービス提供としているため、設置基数が増えていけば、経費回収率は下降していく見込み。
⑥汚水処理原価について
　Ｒ4年度は、法適用移行による打切り決算のため汚水処理費が減額となり、下がっているが、今後、人口減少が鈍化しても、維持管理費の高騰により、汚水処理原価の上昇は確実と思われる。
⑦施設利用率について
　浄化槽の人槽算定は居住人数が根拠とならないことから、施設利用率は低めになってしまう。
⑧水洗化率について
　「処理区域内人口」のとらえ方が「設置した敷地」であるため、100％となっている。
</t>
    <rPh sb="1" eb="4">
      <t>シュウエキテキ</t>
    </rPh>
    <rPh sb="4" eb="6">
      <t>シュウシ</t>
    </rPh>
    <rPh sb="6" eb="8">
      <t>ヒリツ</t>
    </rPh>
    <rPh sb="70" eb="73">
      <t>タンネンド</t>
    </rPh>
    <rPh sb="73" eb="75">
      <t>シュウシ</t>
    </rPh>
    <rPh sb="76" eb="78">
      <t>クロジ</t>
    </rPh>
    <rPh sb="87" eb="89">
      <t>ザイゲン</t>
    </rPh>
    <rPh sb="95" eb="97">
      <t>イッパン</t>
    </rPh>
    <rPh sb="97" eb="99">
      <t>カイケイ</t>
    </rPh>
    <rPh sb="99" eb="101">
      <t>クリイレ</t>
    </rPh>
    <rPh sb="101" eb="102">
      <t>キン</t>
    </rPh>
    <rPh sb="103" eb="104">
      <t>マカナ</t>
    </rPh>
    <rPh sb="113" eb="115">
      <t>キギョウ</t>
    </rPh>
    <rPh sb="115" eb="116">
      <t>サイ</t>
    </rPh>
    <rPh sb="116" eb="118">
      <t>ザンダカ</t>
    </rPh>
    <rPh sb="118" eb="119">
      <t>タイ</t>
    </rPh>
    <rPh sb="119" eb="121">
      <t>ジギョウ</t>
    </rPh>
    <rPh sb="121" eb="123">
      <t>キボ</t>
    </rPh>
    <rPh sb="123" eb="125">
      <t>ヒリツ</t>
    </rPh>
    <rPh sb="131" eb="133">
      <t>ケッサン</t>
    </rPh>
    <rPh sb="133" eb="135">
      <t>トウケイ</t>
    </rPh>
    <rPh sb="136" eb="138">
      <t>ホウコク</t>
    </rPh>
    <rPh sb="139" eb="140">
      <t>アヤマ</t>
    </rPh>
    <rPh sb="148" eb="150">
      <t>トウガイ</t>
    </rPh>
    <rPh sb="150" eb="151">
      <t>チ</t>
    </rPh>
    <rPh sb="152" eb="154">
      <t>ハッセイ</t>
    </rPh>
    <rPh sb="158" eb="160">
      <t>ホンライ</t>
    </rPh>
    <rPh sb="174" eb="176">
      <t>ケイヒ</t>
    </rPh>
    <rPh sb="176" eb="178">
      <t>カイシュウ</t>
    </rPh>
    <rPh sb="178" eb="179">
      <t>リツ</t>
    </rPh>
    <rPh sb="187" eb="189">
      <t>ネンド</t>
    </rPh>
    <rPh sb="191" eb="196">
      <t>ホウテキヨウイコウ</t>
    </rPh>
    <rPh sb="199" eb="201">
      <t>ウチキ</t>
    </rPh>
    <rPh sb="202" eb="204">
      <t>ケッサン</t>
    </rPh>
    <rPh sb="208" eb="210">
      <t>オスイ</t>
    </rPh>
    <rPh sb="210" eb="212">
      <t>ショリ</t>
    </rPh>
    <rPh sb="212" eb="213">
      <t>ヒ</t>
    </rPh>
    <rPh sb="214" eb="216">
      <t>ゲンガク</t>
    </rPh>
    <rPh sb="223" eb="225">
      <t>カイシュウ</t>
    </rPh>
    <rPh sb="225" eb="226">
      <t>リツ</t>
    </rPh>
    <rPh sb="227" eb="228">
      <t>ア</t>
    </rPh>
    <rPh sb="238" eb="241">
      <t>ゲスイドウ</t>
    </rPh>
    <rPh sb="243" eb="245">
      <t>イジ</t>
    </rPh>
    <rPh sb="245" eb="248">
      <t>カンリヒ</t>
    </rPh>
    <rPh sb="255" eb="258">
      <t>ゲスイドウ</t>
    </rPh>
    <rPh sb="258" eb="261">
      <t>シヨウリョウ</t>
    </rPh>
    <rPh sb="263" eb="265">
      <t>ドウガク</t>
    </rPh>
    <rPh sb="271" eb="273">
      <t>テイキョウ</t>
    </rPh>
    <rPh sb="281" eb="283">
      <t>セッチ</t>
    </rPh>
    <rPh sb="283" eb="285">
      <t>キスウ</t>
    </rPh>
    <rPh sb="286" eb="287">
      <t>フ</t>
    </rPh>
    <rPh sb="293" eb="295">
      <t>ケイヒ</t>
    </rPh>
    <rPh sb="295" eb="297">
      <t>カイシュウ</t>
    </rPh>
    <rPh sb="297" eb="298">
      <t>リツ</t>
    </rPh>
    <rPh sb="299" eb="301">
      <t>カコウ</t>
    </rPh>
    <rPh sb="305" eb="307">
      <t>ミコ</t>
    </rPh>
    <rPh sb="312" eb="314">
      <t>オスイ</t>
    </rPh>
    <rPh sb="314" eb="316">
      <t>ショリ</t>
    </rPh>
    <rPh sb="316" eb="318">
      <t>ゲンカ</t>
    </rPh>
    <rPh sb="326" eb="328">
      <t>ネンド</t>
    </rPh>
    <rPh sb="330" eb="335">
      <t>ホウテキヨウイコウ</t>
    </rPh>
    <rPh sb="338" eb="340">
      <t>ウチキ</t>
    </rPh>
    <rPh sb="341" eb="343">
      <t>ケッサン</t>
    </rPh>
    <rPh sb="346" eb="348">
      <t>オスイ</t>
    </rPh>
    <rPh sb="348" eb="350">
      <t>ショリ</t>
    </rPh>
    <rPh sb="350" eb="351">
      <t>ヒ</t>
    </rPh>
    <rPh sb="352" eb="354">
      <t>ゲンガク</t>
    </rPh>
    <rPh sb="358" eb="359">
      <t>サ</t>
    </rPh>
    <rPh sb="366" eb="368">
      <t>コンゴ</t>
    </rPh>
    <rPh sb="369" eb="371">
      <t>ジンコウ</t>
    </rPh>
    <rPh sb="371" eb="373">
      <t>ゲンショウ</t>
    </rPh>
    <rPh sb="374" eb="376">
      <t>ドンカ</t>
    </rPh>
    <rPh sb="380" eb="382">
      <t>イジ</t>
    </rPh>
    <rPh sb="382" eb="385">
      <t>カンリヒ</t>
    </rPh>
    <rPh sb="386" eb="388">
      <t>コウトウ</t>
    </rPh>
    <rPh sb="392" eb="394">
      <t>オスイ</t>
    </rPh>
    <rPh sb="394" eb="396">
      <t>ショリ</t>
    </rPh>
    <rPh sb="396" eb="398">
      <t>ゲンカ</t>
    </rPh>
    <rPh sb="399" eb="401">
      <t>ジョウショウ</t>
    </rPh>
    <rPh sb="402" eb="404">
      <t>カクジツ</t>
    </rPh>
    <rPh sb="405" eb="406">
      <t>オモ</t>
    </rPh>
    <rPh sb="413" eb="415">
      <t>シセツ</t>
    </rPh>
    <rPh sb="415" eb="418">
      <t>リヨウリツ</t>
    </rPh>
    <rPh sb="424" eb="427">
      <t>ジョウカソウ</t>
    </rPh>
    <rPh sb="428" eb="430">
      <t>ニンソウ</t>
    </rPh>
    <rPh sb="430" eb="432">
      <t>サンテイ</t>
    </rPh>
    <rPh sb="433" eb="435">
      <t>キョジュウ</t>
    </rPh>
    <rPh sb="435" eb="437">
      <t>ニンズウ</t>
    </rPh>
    <rPh sb="438" eb="440">
      <t>コンキョ</t>
    </rPh>
    <rPh sb="450" eb="452">
      <t>シセツ</t>
    </rPh>
    <rPh sb="452" eb="455">
      <t>リヨウリツ</t>
    </rPh>
    <rPh sb="456" eb="457">
      <t>ヒク</t>
    </rPh>
    <rPh sb="469" eb="472">
      <t>スイセンカ</t>
    </rPh>
    <rPh sb="472" eb="473">
      <t>リツ</t>
    </rPh>
    <rPh sb="480" eb="482">
      <t>ショリ</t>
    </rPh>
    <rPh sb="482" eb="485">
      <t>クイキナイ</t>
    </rPh>
    <rPh sb="485" eb="487">
      <t>ジンコウ</t>
    </rPh>
    <rPh sb="492" eb="493">
      <t>カタ</t>
    </rPh>
    <rPh sb="495" eb="497">
      <t>セッチ</t>
    </rPh>
    <rPh sb="499" eb="501">
      <t>シキチ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</si>
</sst>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E-44AC-AC6B-CF766659B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3E-44AC-AC6B-CF766659B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41.29</c:v>
                </c:pt>
                <c:pt idx="1">
                  <c:v>41.07</c:v>
                </c:pt>
                <c:pt idx="2">
                  <c:v>41.78</c:v>
                </c:pt>
                <c:pt idx="3">
                  <c:v>40.26</c:v>
                </c:pt>
                <c:pt idx="4">
                  <c:v>39.880000000000003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E-455E-B420-B2BFC692C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54.93</c:v>
                </c:pt>
                <c:pt idx="1">
                  <c:v>55.96</c:v>
                </c:pt>
                <c:pt idx="2">
                  <c:v>56.45</c:v>
                </c:pt>
                <c:pt idx="3">
                  <c:v>58.26</c:v>
                </c:pt>
                <c:pt idx="4">
                  <c:v>56.76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FE-455E-B420-B2BFC692C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4-4CE4-A5AB-C048E6221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65.569999999999993</c:v>
                </c:pt>
                <c:pt idx="1">
                  <c:v>60.12</c:v>
                </c:pt>
                <c:pt idx="2">
                  <c:v>54.99</c:v>
                </c:pt>
                <c:pt idx="3">
                  <c:v>66.430000000000007</c:v>
                </c:pt>
                <c:pt idx="4">
                  <c:v>66.88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B4-4CE4-A5AB-C048E6221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133.11000000000001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B-445D-973F-5B6F1F916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CB-445D-973F-5B6F1F916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1-40CC-9561-F3540EF8D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1-40CC-9561-F3540EF8D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A-4037-87DC-DF9033001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1A-4037-87DC-DF9033001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2-455A-9FC4-B1BB70C9D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82-455A-9FC4-B1BB70C9D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2-440F-86A2-176B36230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F2-440F-86A2-176B36230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1101.32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A-4BC4-BD86-06ED8EE49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386.46</c:v>
                </c:pt>
                <c:pt idx="1">
                  <c:v>421.25</c:v>
                </c:pt>
                <c:pt idx="2">
                  <c:v>398.42</c:v>
                </c:pt>
                <c:pt idx="3">
                  <c:v>393.35</c:v>
                </c:pt>
                <c:pt idx="4">
                  <c:v>397.03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BC4-BD86-06ED8EE49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56.97</c:v>
                </c:pt>
                <c:pt idx="1">
                  <c:v>56.27</c:v>
                </c:pt>
                <c:pt idx="2">
                  <c:v>53.52</c:v>
                </c:pt>
                <c:pt idx="3">
                  <c:v>52.78</c:v>
                </c:pt>
                <c:pt idx="4">
                  <c:v>58.96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1-43C4-8754-F6B282C94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55.85</c:v>
                </c:pt>
                <c:pt idx="1">
                  <c:v>53.23</c:v>
                </c:pt>
                <c:pt idx="2">
                  <c:v>50.7</c:v>
                </c:pt>
                <c:pt idx="3">
                  <c:v>48.13</c:v>
                </c:pt>
                <c:pt idx="4">
                  <c:v>46.58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1-43C4-8754-F6B282C94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352.96</c:v>
                </c:pt>
                <c:pt idx="1">
                  <c:v>359.28</c:v>
                </c:pt>
                <c:pt idx="2">
                  <c:v>367.46</c:v>
                </c:pt>
                <c:pt idx="3">
                  <c:v>367.25</c:v>
                </c:pt>
                <c:pt idx="4">
                  <c:v>274.74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E9-4642-B9A8-178D951E8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287.91000000000003</c:v>
                </c:pt>
                <c:pt idx="1">
                  <c:v>283.3</c:v>
                </c:pt>
                <c:pt idx="2">
                  <c:v>289.81</c:v>
                </c:pt>
                <c:pt idx="3">
                  <c:v>301.54000000000002</c:v>
                </c:pt>
                <c:pt idx="4">
                  <c:v>311.73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E9-4642-B9A8-178D951E8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BI8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北海道　標津町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特定地域生活排水処理</v>
      </c>
      <c r="Q8" s="40"/>
      <c r="R8" s="40"/>
      <c r="S8" s="40"/>
      <c r="T8" s="40"/>
      <c r="U8" s="40"/>
      <c r="V8" s="40"/>
      <c r="W8" s="40" t="str">
        <f>データ!L6</f>
        <v>K3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4952</v>
      </c>
      <c r="AM8" s="42"/>
      <c r="AN8" s="42"/>
      <c r="AO8" s="42"/>
      <c r="AP8" s="42"/>
      <c r="AQ8" s="42"/>
      <c r="AR8" s="42"/>
      <c r="AS8" s="42"/>
      <c r="AT8" s="35">
        <f>データ!T6</f>
        <v>624.69000000000005</v>
      </c>
      <c r="AU8" s="35"/>
      <c r="AV8" s="35"/>
      <c r="AW8" s="35"/>
      <c r="AX8" s="35"/>
      <c r="AY8" s="35"/>
      <c r="AZ8" s="35"/>
      <c r="BA8" s="35"/>
      <c r="BB8" s="35">
        <f>データ!U6</f>
        <v>7.93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11.22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3577</v>
      </c>
      <c r="AE10" s="42"/>
      <c r="AF10" s="42"/>
      <c r="AG10" s="42"/>
      <c r="AH10" s="42"/>
      <c r="AI10" s="42"/>
      <c r="AJ10" s="42"/>
      <c r="AK10" s="2"/>
      <c r="AL10" s="42">
        <f>データ!V6</f>
        <v>549</v>
      </c>
      <c r="AM10" s="42"/>
      <c r="AN10" s="42"/>
      <c r="AO10" s="42"/>
      <c r="AP10" s="42"/>
      <c r="AQ10" s="42"/>
      <c r="AR10" s="42"/>
      <c r="AS10" s="42"/>
      <c r="AT10" s="35">
        <f>データ!W6</f>
        <v>621.92999999999995</v>
      </c>
      <c r="AU10" s="35"/>
      <c r="AV10" s="35"/>
      <c r="AW10" s="35"/>
      <c r="AX10" s="35"/>
      <c r="AY10" s="35"/>
      <c r="AZ10" s="35"/>
      <c r="BA10" s="35"/>
      <c r="BB10" s="35">
        <f>データ!X6</f>
        <v>0.88</v>
      </c>
      <c r="BC10" s="35"/>
      <c r="BD10" s="35"/>
      <c r="BE10" s="35"/>
      <c r="BF10" s="35"/>
      <c r="BG10" s="35"/>
      <c r="BH10" s="35"/>
      <c r="BI10" s="35"/>
      <c r="BJ10" s="2"/>
      <c r="BK10" s="2"/>
      <c r="BL10" s="61" t="s">
        <v>22</v>
      </c>
      <c r="BM10" s="62"/>
      <c r="BN10" s="63" t="s">
        <v>23</v>
      </c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80" t="s">
        <v>118</v>
      </c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80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80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80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80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80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80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80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80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80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80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80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80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80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80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80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80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80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80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80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80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80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80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80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80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80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80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80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3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5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116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117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【307.39】</v>
      </c>
      <c r="I86" s="12" t="str">
        <f>データ!CA6</f>
        <v>【57.03】</v>
      </c>
      <c r="J86" s="12" t="str">
        <f>データ!CL6</f>
        <v>【294.83】</v>
      </c>
      <c r="K86" s="12" t="str">
        <f>データ!CW6</f>
        <v>【84.27】</v>
      </c>
      <c r="L86" s="12" t="str">
        <f>データ!DH6</f>
        <v>【86.02】</v>
      </c>
      <c r="M86" s="12" t="s">
        <v>44</v>
      </c>
      <c r="N86" s="12" t="s">
        <v>44</v>
      </c>
      <c r="O86" s="12" t="str">
        <f>データ!EO6</f>
        <v>【-】</v>
      </c>
    </row>
  </sheetData>
  <sheetProtection algorithmName="SHA-512" hashValue="+LRufwg7SJ9nwM/wYPexcvxAu3uNhwWCbMioyy5j9ZB8GfYNnQ/SrymkJFPbCIzAUXvQt3K9JcAF7wBTbeMZ/Q==" saltValue="eGP2ZHCrSFpCEi/Nr+MCN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16934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北海道　標津町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K3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11.22</v>
      </c>
      <c r="Q6" s="20">
        <f t="shared" si="3"/>
        <v>100</v>
      </c>
      <c r="R6" s="20">
        <f t="shared" si="3"/>
        <v>3577</v>
      </c>
      <c r="S6" s="20">
        <f t="shared" si="3"/>
        <v>4952</v>
      </c>
      <c r="T6" s="20">
        <f t="shared" si="3"/>
        <v>624.69000000000005</v>
      </c>
      <c r="U6" s="20">
        <f t="shared" si="3"/>
        <v>7.93</v>
      </c>
      <c r="V6" s="20">
        <f t="shared" si="3"/>
        <v>549</v>
      </c>
      <c r="W6" s="20">
        <f t="shared" si="3"/>
        <v>621.92999999999995</v>
      </c>
      <c r="X6" s="20">
        <f t="shared" si="3"/>
        <v>0.88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133.11000000000001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1">
        <f t="shared" ref="BG6:BO6" si="7">IF(BG7="",NA(),BG7)</f>
        <v>1101.32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386.46</v>
      </c>
      <c r="BL6" s="21">
        <f t="shared" si="7"/>
        <v>421.25</v>
      </c>
      <c r="BM6" s="21">
        <f t="shared" si="7"/>
        <v>398.42</v>
      </c>
      <c r="BN6" s="21">
        <f t="shared" si="7"/>
        <v>393.35</v>
      </c>
      <c r="BO6" s="21">
        <f t="shared" si="7"/>
        <v>397.03</v>
      </c>
      <c r="BP6" s="20" t="str">
        <f>IF(BP7="","",IF(BP7="-","【-】","【"&amp;SUBSTITUTE(TEXT(BP7,"#,##0.00"),"-","△")&amp;"】"))</f>
        <v>【307.39】</v>
      </c>
      <c r="BQ6" s="21">
        <f>IF(BQ7="",NA(),BQ7)</f>
        <v>56.97</v>
      </c>
      <c r="BR6" s="21">
        <f t="shared" ref="BR6:BZ6" si="8">IF(BR7="",NA(),BR7)</f>
        <v>56.27</v>
      </c>
      <c r="BS6" s="21">
        <f t="shared" si="8"/>
        <v>53.52</v>
      </c>
      <c r="BT6" s="21">
        <f t="shared" si="8"/>
        <v>52.78</v>
      </c>
      <c r="BU6" s="21">
        <f t="shared" si="8"/>
        <v>58.96</v>
      </c>
      <c r="BV6" s="21">
        <f t="shared" si="8"/>
        <v>55.85</v>
      </c>
      <c r="BW6" s="21">
        <f t="shared" si="8"/>
        <v>53.23</v>
      </c>
      <c r="BX6" s="21">
        <f t="shared" si="8"/>
        <v>50.7</v>
      </c>
      <c r="BY6" s="21">
        <f t="shared" si="8"/>
        <v>48.13</v>
      </c>
      <c r="BZ6" s="21">
        <f t="shared" si="8"/>
        <v>46.58</v>
      </c>
      <c r="CA6" s="20" t="str">
        <f>IF(CA7="","",IF(CA7="-","【-】","【"&amp;SUBSTITUTE(TEXT(CA7,"#,##0.00"),"-","△")&amp;"】"))</f>
        <v>【57.03】</v>
      </c>
      <c r="CB6" s="21">
        <f>IF(CB7="",NA(),CB7)</f>
        <v>352.96</v>
      </c>
      <c r="CC6" s="21">
        <f t="shared" ref="CC6:CK6" si="9">IF(CC7="",NA(),CC7)</f>
        <v>359.28</v>
      </c>
      <c r="CD6" s="21">
        <f t="shared" si="9"/>
        <v>367.46</v>
      </c>
      <c r="CE6" s="21">
        <f t="shared" si="9"/>
        <v>367.25</v>
      </c>
      <c r="CF6" s="21">
        <f t="shared" si="9"/>
        <v>274.74</v>
      </c>
      <c r="CG6" s="21">
        <f t="shared" si="9"/>
        <v>287.91000000000003</v>
      </c>
      <c r="CH6" s="21">
        <f t="shared" si="9"/>
        <v>283.3</v>
      </c>
      <c r="CI6" s="21">
        <f t="shared" si="9"/>
        <v>289.81</v>
      </c>
      <c r="CJ6" s="21">
        <f t="shared" si="9"/>
        <v>301.54000000000002</v>
      </c>
      <c r="CK6" s="21">
        <f t="shared" si="9"/>
        <v>311.73</v>
      </c>
      <c r="CL6" s="20" t="str">
        <f>IF(CL7="","",IF(CL7="-","【-】","【"&amp;SUBSTITUTE(TEXT(CL7,"#,##0.00"),"-","△")&amp;"】"))</f>
        <v>【294.83】</v>
      </c>
      <c r="CM6" s="21">
        <f>IF(CM7="",NA(),CM7)</f>
        <v>41.29</v>
      </c>
      <c r="CN6" s="21">
        <f t="shared" ref="CN6:CV6" si="10">IF(CN7="",NA(),CN7)</f>
        <v>41.07</v>
      </c>
      <c r="CO6" s="21">
        <f t="shared" si="10"/>
        <v>41.78</v>
      </c>
      <c r="CP6" s="21">
        <f t="shared" si="10"/>
        <v>40.26</v>
      </c>
      <c r="CQ6" s="21">
        <f t="shared" si="10"/>
        <v>39.880000000000003</v>
      </c>
      <c r="CR6" s="21">
        <f t="shared" si="10"/>
        <v>54.93</v>
      </c>
      <c r="CS6" s="21">
        <f t="shared" si="10"/>
        <v>55.96</v>
      </c>
      <c r="CT6" s="21">
        <f t="shared" si="10"/>
        <v>56.45</v>
      </c>
      <c r="CU6" s="21">
        <f t="shared" si="10"/>
        <v>58.26</v>
      </c>
      <c r="CV6" s="21">
        <f t="shared" si="10"/>
        <v>56.76</v>
      </c>
      <c r="CW6" s="20" t="str">
        <f>IF(CW7="","",IF(CW7="-","【-】","【"&amp;SUBSTITUTE(TEXT(CW7,"#,##0.00"),"-","△")&amp;"】"))</f>
        <v>【84.27】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65.569999999999993</v>
      </c>
      <c r="DD6" s="21">
        <f t="shared" si="11"/>
        <v>60.12</v>
      </c>
      <c r="DE6" s="21">
        <f t="shared" si="11"/>
        <v>54.99</v>
      </c>
      <c r="DF6" s="21">
        <f t="shared" si="11"/>
        <v>66.430000000000007</v>
      </c>
      <c r="DG6" s="21">
        <f t="shared" si="11"/>
        <v>66.88</v>
      </c>
      <c r="DH6" s="20" t="str">
        <f>IF(DH7="","",IF(DH7="-","【-】","【"&amp;SUBSTITUTE(TEXT(DH7,"#,##0.00"),"-","△")&amp;"】"))</f>
        <v>【86.02】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2022</v>
      </c>
      <c r="C7" s="23">
        <v>16934</v>
      </c>
      <c r="D7" s="23">
        <v>47</v>
      </c>
      <c r="E7" s="23">
        <v>18</v>
      </c>
      <c r="F7" s="23">
        <v>0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11.22</v>
      </c>
      <c r="Q7" s="24">
        <v>100</v>
      </c>
      <c r="R7" s="24">
        <v>3577</v>
      </c>
      <c r="S7" s="24">
        <v>4952</v>
      </c>
      <c r="T7" s="24">
        <v>624.69000000000005</v>
      </c>
      <c r="U7" s="24">
        <v>7.93</v>
      </c>
      <c r="V7" s="24">
        <v>549</v>
      </c>
      <c r="W7" s="24">
        <v>621.92999999999995</v>
      </c>
      <c r="X7" s="24">
        <v>0.88</v>
      </c>
      <c r="Y7" s="24">
        <v>100</v>
      </c>
      <c r="Z7" s="24">
        <v>100</v>
      </c>
      <c r="AA7" s="24">
        <v>100</v>
      </c>
      <c r="AB7" s="24">
        <v>100</v>
      </c>
      <c r="AC7" s="24">
        <v>133.11000000000001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1101.32</v>
      </c>
      <c r="BH7" s="24">
        <v>0</v>
      </c>
      <c r="BI7" s="24">
        <v>0</v>
      </c>
      <c r="BJ7" s="24">
        <v>0</v>
      </c>
      <c r="BK7" s="24">
        <v>386.46</v>
      </c>
      <c r="BL7" s="24">
        <v>421.25</v>
      </c>
      <c r="BM7" s="24">
        <v>398.42</v>
      </c>
      <c r="BN7" s="24">
        <v>393.35</v>
      </c>
      <c r="BO7" s="24">
        <v>397.03</v>
      </c>
      <c r="BP7" s="24">
        <v>307.39</v>
      </c>
      <c r="BQ7" s="24">
        <v>56.97</v>
      </c>
      <c r="BR7" s="24">
        <v>56.27</v>
      </c>
      <c r="BS7" s="24">
        <v>53.52</v>
      </c>
      <c r="BT7" s="24">
        <v>52.78</v>
      </c>
      <c r="BU7" s="24">
        <v>58.96</v>
      </c>
      <c r="BV7" s="24">
        <v>55.85</v>
      </c>
      <c r="BW7" s="24">
        <v>53.23</v>
      </c>
      <c r="BX7" s="24">
        <v>50.7</v>
      </c>
      <c r="BY7" s="24">
        <v>48.13</v>
      </c>
      <c r="BZ7" s="24">
        <v>46.58</v>
      </c>
      <c r="CA7" s="24">
        <v>57.03</v>
      </c>
      <c r="CB7" s="24">
        <v>352.96</v>
      </c>
      <c r="CC7" s="24">
        <v>359.28</v>
      </c>
      <c r="CD7" s="24">
        <v>367.46</v>
      </c>
      <c r="CE7" s="24">
        <v>367.25</v>
      </c>
      <c r="CF7" s="24">
        <v>274.74</v>
      </c>
      <c r="CG7" s="24">
        <v>287.91000000000003</v>
      </c>
      <c r="CH7" s="24">
        <v>283.3</v>
      </c>
      <c r="CI7" s="24">
        <v>289.81</v>
      </c>
      <c r="CJ7" s="24">
        <v>301.54000000000002</v>
      </c>
      <c r="CK7" s="24">
        <v>311.73</v>
      </c>
      <c r="CL7" s="24">
        <v>294.83</v>
      </c>
      <c r="CM7" s="24">
        <v>41.29</v>
      </c>
      <c r="CN7" s="24">
        <v>41.07</v>
      </c>
      <c r="CO7" s="24">
        <v>41.78</v>
      </c>
      <c r="CP7" s="24">
        <v>40.26</v>
      </c>
      <c r="CQ7" s="24">
        <v>39.880000000000003</v>
      </c>
      <c r="CR7" s="24">
        <v>54.93</v>
      </c>
      <c r="CS7" s="24">
        <v>55.96</v>
      </c>
      <c r="CT7" s="24">
        <v>56.45</v>
      </c>
      <c r="CU7" s="24">
        <v>58.26</v>
      </c>
      <c r="CV7" s="24">
        <v>56.76</v>
      </c>
      <c r="CW7" s="24">
        <v>84.27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65.569999999999993</v>
      </c>
      <c r="DD7" s="24">
        <v>60.12</v>
      </c>
      <c r="DE7" s="24">
        <v>54.99</v>
      </c>
      <c r="DF7" s="24">
        <v>66.430000000000007</v>
      </c>
      <c r="DG7" s="24">
        <v>66.88</v>
      </c>
      <c r="DH7" s="24">
        <v>86.02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2024-02-13T03:47:08Z</cp:lastPrinted>
  <dcterms:created xsi:type="dcterms:W3CDTF">2023-12-12T02:59:17Z</dcterms:created>
  <dcterms:modified xsi:type="dcterms:W3CDTF">2024-03-04T05:13:46Z</dcterms:modified>
  <cp:category/>
</cp:coreProperties>
</file>