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町長部局\建設水道課\管理\01共通\02会計\経営比較分析表\Ｒ5\提出\"/>
    </mc:Choice>
  </mc:AlternateContent>
  <workbookProtection workbookAlgorithmName="SHA-512" workbookHashValue="IMNiebrHV/5sl6v1Lnbri/MbpJc0+0nGYpvvnMqaLwk6Jw9kaEF00XzVOoA0DYG6SsbnWRBvzWrA0rC7SJZxFA==" workbookSaltValue="NL8NjrcMZmfEbJtF5ekt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<sst xmlns="http://schemas.openxmlformats.org/spreadsheetml/2006/main" count="236" uniqueCount="119">
  <si>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</si>
  <si>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</si>
  <si>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</si>
  <si>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</si>
  <si>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</si>
  <si>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</si>
  <si>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</si>
  <si>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</si>
  <si>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</si>
  <si>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</si>
  <si>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</si>
  <si>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</si>
  <si>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</si>
  <si>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</si>
  <si>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</si>
  <si>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</si>
  <si>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</si>
  <si>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</si>
  <si>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</si>
  <si>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</si>
  <si>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</si>
  <si>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</si>
  <si>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</si>
  <si>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</si>
  <si>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</si>
  <si>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</si>
  <si>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</si>
  <si>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</si>
  <si>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</si>
  <si>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</si>
  <si>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</si>
  <si>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</si>
  <si>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</si>
  <si>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</si>
  <si>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</si>
  <si>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</si>
  <si>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</si>
  <si>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</si>
  <si>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</si>
  <si>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</si>
  <si>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</si>
  <si>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</si>
  <si>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</si>
  <si>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</si>
  <si>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</si>
  <si>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</si>
  <si>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</si>
  <si>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</si>
  <si>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</si>
  <si>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</si>
  <si>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</si>
  <si>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</si>
  <si>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</si>
  <si>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</si>
  <si>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</si>
  <si>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</si>
  <si>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</si>
  <si>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</si>
  <si>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</si>
  <si>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</si>
  <si>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</si>
  <si>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</si>
  <si>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</si>
  <si>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</si>
  <si>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</si>
  <si>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</si>
  <si>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</si>
  <si>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</si>
  <si>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</si>
  <si>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</si>
  <si>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</si>
  <si>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</si>
  <si>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</si>
  <si>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</si>
  <si>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</si>
  <si>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</si>
  <si>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</si>
  <si>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</si>
  <si>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</si>
  <si>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</si>
  <si>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</si>
  <si>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</si>
  <si>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</si>
  <si>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</si>
  <si>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</si>
  <si>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</si>
  <si>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</si>
  <si>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</si>
  <si>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</si>
  <si>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</si>
  <si>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</si>
  <si>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</si>
  <si>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</si>
  <si>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</si>
  <si>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</si>
  <si>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</si>
  <si>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</si>
  <si>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</si>
  <si>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標津町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</si>
  <si>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</si>
  <si>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</si>
  <si>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</si>
  <si>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</si>
  <si>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</si>
  <si>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</si>
  <si>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</si>
  <si>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</si>
  <si>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</si>
  <si>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</si>
  <si>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</si>
  <si>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</si>
  <si>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</si>
  <si>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</si>
  <si>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</si>
  <si>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</si>
  <si>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</si>
  <si>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
　Ｓ61年度の供用開始から30年以上経過しているが、Ｈ6年度の東方沖地震の際に、標津処理区のほぼ全域にわたり被災し、修繕等を行っているため　更新は行っていないが、今後策定するストックマネジメント計画に基づき、順次調査を行い対応する。</t>
    <rPh sb="1" eb="3">
      <t>カンキョ</t>
    </rPh>
    <rPh sb="3" eb="5">
      <t>カイゼン</t>
    </rPh>
    <rPh sb="5" eb="6">
      <t>リツ</t>
    </rPh>
    <rPh sb="15" eb="17">
      <t>ネンド</t>
    </rPh>
    <rPh sb="18" eb="20">
      <t>キョウヨウ</t>
    </rPh>
    <rPh sb="20" eb="22">
      <t>カイシ</t>
    </rPh>
    <rPh sb="26" eb="27">
      <t>ネン</t>
    </rPh>
    <rPh sb="27" eb="29">
      <t>イジョウ</t>
    </rPh>
    <rPh sb="29" eb="31">
      <t>ケイカ</t>
    </rPh>
    <rPh sb="39" eb="41">
      <t>ネンド</t>
    </rPh>
    <rPh sb="42" eb="44">
      <t>トウホウ</t>
    </rPh>
    <rPh sb="44" eb="45">
      <t>オキ</t>
    </rPh>
    <rPh sb="45" eb="47">
      <t>ジシン</t>
    </rPh>
    <rPh sb="48" eb="49">
      <t>サイ</t>
    </rPh>
    <rPh sb="51" eb="53">
      <t>シベツ</t>
    </rPh>
    <rPh sb="53" eb="55">
      <t>ショリ</t>
    </rPh>
    <rPh sb="55" eb="56">
      <t>ク</t>
    </rPh>
    <rPh sb="59" eb="61">
      <t>ゼンイキ</t>
    </rPh>
    <rPh sb="65" eb="67">
      <t>ヒサイ</t>
    </rPh>
    <rPh sb="69" eb="71">
      <t>シュウゼン</t>
    </rPh>
    <rPh sb="71" eb="72">
      <t>トウ</t>
    </rPh>
    <rPh sb="73" eb="74">
      <t>オコナ</t>
    </rPh>
    <rPh sb="81" eb="83">
      <t>コウシン</t>
    </rPh>
    <rPh sb="84" eb="85">
      <t>オコナ</t>
    </rPh>
    <rPh sb="92" eb="94">
      <t>コンゴ</t>
    </rPh>
    <rPh sb="94" eb="96">
      <t>サクテイ</t>
    </rPh>
    <rPh sb="108" eb="110">
      <t>ケイカク</t>
    </rPh>
    <rPh sb="111" eb="112">
      <t>モト</t>
    </rPh>
    <rPh sb="115" eb="117">
      <t>ジュンジ</t>
    </rPh>
    <rPh sb="117" eb="119">
      <t>チョウサ</t>
    </rPh>
    <rPh sb="120" eb="121">
      <t>オコナ</t>
    </rPh>
    <rPh sb="122" eb="124">
      <t>タイオウ</t>
    </rPh>
    <phoneticPr fontId="4"/>
  </si>
  <si>
    <t>　人口は減少が若干鈍化しており、有収水量も微妙に増減を繰り返しているが、料金収入はＲ2年度より減少に転じてきている。
　供用開始から35年経過しているため、施設の修繕等が増加しており、更に維持管理費、特に電気料金の高騰、システム保守管理の増額など、収入の減額に対し支出の増額が進むため、早急に料金改定が必要になってくる。</t>
    <rPh sb="1" eb="3">
      <t>ジンコウ</t>
    </rPh>
    <rPh sb="4" eb="6">
      <t>ゲンショウ</t>
    </rPh>
    <rPh sb="7" eb="9">
      <t>ジャッカン</t>
    </rPh>
    <rPh sb="9" eb="11">
      <t>ドンカ</t>
    </rPh>
    <rPh sb="16" eb="18">
      <t>ユウシュウ</t>
    </rPh>
    <rPh sb="18" eb="20">
      <t>スイリョウ</t>
    </rPh>
    <rPh sb="21" eb="23">
      <t>ビミョウ</t>
    </rPh>
    <rPh sb="24" eb="26">
      <t>ゾウゲン</t>
    </rPh>
    <rPh sb="27" eb="28">
      <t>ク</t>
    </rPh>
    <rPh sb="29" eb="30">
      <t>カエ</t>
    </rPh>
    <rPh sb="36" eb="38">
      <t>リョウキン</t>
    </rPh>
    <rPh sb="38" eb="40">
      <t>シュウニュウ</t>
    </rPh>
    <rPh sb="43" eb="45">
      <t>ネンド</t>
    </rPh>
    <rPh sb="47" eb="49">
      <t>ゲンショウ</t>
    </rPh>
    <rPh sb="50" eb="51">
      <t>テン</t>
    </rPh>
    <rPh sb="60" eb="62">
      <t>キョウヨウ</t>
    </rPh>
    <rPh sb="62" eb="64">
      <t>カイシ</t>
    </rPh>
    <rPh sb="68" eb="69">
      <t>ネン</t>
    </rPh>
    <rPh sb="69" eb="71">
      <t>ケイカ</t>
    </rPh>
    <rPh sb="78" eb="80">
      <t>シセツ</t>
    </rPh>
    <rPh sb="81" eb="83">
      <t>シュウゼン</t>
    </rPh>
    <rPh sb="83" eb="84">
      <t>トウ</t>
    </rPh>
    <rPh sb="85" eb="87">
      <t>ゾウカ</t>
    </rPh>
    <rPh sb="92" eb="93">
      <t>サラ</t>
    </rPh>
    <rPh sb="94" eb="96">
      <t>イジ</t>
    </rPh>
    <rPh sb="96" eb="99">
      <t>カンリヒ</t>
    </rPh>
    <rPh sb="100" eb="101">
      <t>トク</t>
    </rPh>
    <rPh sb="102" eb="104">
      <t>デンキ</t>
    </rPh>
    <rPh sb="104" eb="106">
      <t>リョウキン</t>
    </rPh>
    <rPh sb="107" eb="109">
      <t>コウトウ</t>
    </rPh>
    <rPh sb="114" eb="116">
      <t>ホシュ</t>
    </rPh>
    <rPh sb="116" eb="118">
      <t>カンリ</t>
    </rPh>
    <rPh sb="119" eb="121">
      <t>ゾウガク</t>
    </rPh>
    <rPh sb="124" eb="126">
      <t>シュウニュウ</t>
    </rPh>
    <rPh sb="127" eb="129">
      <t>ゲンガク</t>
    </rPh>
    <rPh sb="130" eb="131">
      <t>タイ</t>
    </rPh>
    <rPh sb="132" eb="134">
      <t>シシュツ</t>
    </rPh>
    <rPh sb="135" eb="137">
      <t>ゾウガク</t>
    </rPh>
    <rPh sb="138" eb="139">
      <t>スス</t>
    </rPh>
    <rPh sb="143" eb="145">
      <t>ソウキュウ</t>
    </rPh>
    <rPh sb="146" eb="148">
      <t>リョウキン</t>
    </rPh>
    <rPh sb="148" eb="150">
      <t>カイテイ</t>
    </rPh>
    <rPh sb="151" eb="153">
      <t>ヒツヨウ</t>
    </rPh>
    <phoneticPr fontId="4"/>
  </si>
  <si>
    <t>①収益的収支比率について
　Ｒ4年度は法適用移行のため打ち切り決算となったことから、一般会計繰入金が多くなり、100％を超えた状態だが、料金収入の減額が見込まれていることと、電気料の高騰により総費用が増額しているため、Ｒ3年度以前同様100％に達しない見込みである。
⑤経費回収率について
　Ｒ4年度は法適用移行による打切り決算だったため、下水道使用料が減額となり、100％を割ることとなった。今後、電気料他維持管理の高騰が見込まれることから、早急に料金改定を検討しなければならない。
⑥汚水処理原価について
　Ｒ3年度は、電気料の高騰と処理場の修繕費がかさみ、Ｈ30年度以来高くなっている。Ｒ4年度は打切り決算により汚水処理費が減額となったが、有収水量もＲ3年度より下がったため、若干の減額となった。電気料金の高騰に加え、物価高の影響により節水意識が高まる傾向にあるため今後は上昇していく見込み。
⑦施設利用率について
　施設利用率は概ね横ばいとなっている。
⑧水洗化率について
　処理区域内の面整備はほぼ概成していることと、住宅地の新規造成等もなく、転入での新たな接続は見込めないため、横ばいが続く。</t>
    <rPh sb="1" eb="4">
      <t>シュウエキテキ</t>
    </rPh>
    <rPh sb="4" eb="6">
      <t>シュウシ</t>
    </rPh>
    <rPh sb="6" eb="8">
      <t>ヒリツ</t>
    </rPh>
    <rPh sb="16" eb="18">
      <t>ネンド</t>
    </rPh>
    <rPh sb="19" eb="20">
      <t>ホウ</t>
    </rPh>
    <rPh sb="20" eb="22">
      <t>テキヨウ</t>
    </rPh>
    <rPh sb="22" eb="24">
      <t>イコウ</t>
    </rPh>
    <rPh sb="27" eb="28">
      <t>ウ</t>
    </rPh>
    <rPh sb="29" eb="30">
      <t>キ</t>
    </rPh>
    <rPh sb="31" eb="33">
      <t>ケッサン</t>
    </rPh>
    <rPh sb="42" eb="44">
      <t>イッパン</t>
    </rPh>
    <rPh sb="44" eb="46">
      <t>カイケイ</t>
    </rPh>
    <rPh sb="46" eb="48">
      <t>クリイレ</t>
    </rPh>
    <rPh sb="48" eb="49">
      <t>キン</t>
    </rPh>
    <rPh sb="50" eb="51">
      <t>オオ</t>
    </rPh>
    <rPh sb="60" eb="61">
      <t>コ</t>
    </rPh>
    <rPh sb="63" eb="65">
      <t>ジョウタイ</t>
    </rPh>
    <rPh sb="68" eb="70">
      <t>リョウキン</t>
    </rPh>
    <rPh sb="70" eb="72">
      <t>シュウニュウ</t>
    </rPh>
    <rPh sb="73" eb="75">
      <t>ゲンガク</t>
    </rPh>
    <rPh sb="76" eb="78">
      <t>ミコ</t>
    </rPh>
    <rPh sb="87" eb="89">
      <t>デンキ</t>
    </rPh>
    <rPh sb="89" eb="90">
      <t>リョウ</t>
    </rPh>
    <rPh sb="91" eb="93">
      <t>コウトウ</t>
    </rPh>
    <rPh sb="96" eb="99">
      <t>ソウヒヨウ</t>
    </rPh>
    <rPh sb="100" eb="102">
      <t>ゾウガク</t>
    </rPh>
    <rPh sb="111" eb="113">
      <t>ネンド</t>
    </rPh>
    <rPh sb="113" eb="115">
      <t>イゼン</t>
    </rPh>
    <rPh sb="115" eb="117">
      <t>ドウヨウ</t>
    </rPh>
    <rPh sb="122" eb="123">
      <t>タッ</t>
    </rPh>
    <rPh sb="126" eb="128">
      <t>ミコ</t>
    </rPh>
    <rPh sb="136" eb="138">
      <t>ケイヒ</t>
    </rPh>
    <rPh sb="138" eb="140">
      <t>カイシュウ</t>
    </rPh>
    <rPh sb="140" eb="141">
      <t>リツ</t>
    </rPh>
    <rPh sb="149" eb="151">
      <t>ネンド</t>
    </rPh>
    <rPh sb="152" eb="153">
      <t>ホウ</t>
    </rPh>
    <rPh sb="153" eb="155">
      <t>テキヨウ</t>
    </rPh>
    <rPh sb="155" eb="157">
      <t>イコウ</t>
    </rPh>
    <rPh sb="160" eb="162">
      <t>ウチキ</t>
    </rPh>
    <rPh sb="163" eb="165">
      <t>ケッサン</t>
    </rPh>
    <rPh sb="171" eb="174">
      <t>ゲスイドウ</t>
    </rPh>
    <rPh sb="174" eb="177">
      <t>シヨウリョウ</t>
    </rPh>
    <rPh sb="178" eb="180">
      <t>ゲンガク</t>
    </rPh>
    <rPh sb="189" eb="190">
      <t>ワ</t>
    </rPh>
    <rPh sb="198" eb="200">
      <t>コンゴ</t>
    </rPh>
    <rPh sb="201" eb="203">
      <t>デンキ</t>
    </rPh>
    <rPh sb="203" eb="204">
      <t>リョウ</t>
    </rPh>
    <rPh sb="204" eb="205">
      <t>ホカ</t>
    </rPh>
    <rPh sb="205" eb="207">
      <t>イジ</t>
    </rPh>
    <rPh sb="207" eb="209">
      <t>カンリ</t>
    </rPh>
    <rPh sb="210" eb="212">
      <t>コウトウ</t>
    </rPh>
    <rPh sb="213" eb="215">
      <t>ミコ</t>
    </rPh>
    <rPh sb="223" eb="225">
      <t>ソウキュウ</t>
    </rPh>
    <rPh sb="226" eb="228">
      <t>リョウキン</t>
    </rPh>
    <rPh sb="228" eb="230">
      <t>カイテイ</t>
    </rPh>
    <rPh sb="231" eb="233">
      <t>ケントウ</t>
    </rPh>
    <rPh sb="246" eb="248">
      <t>オスイ</t>
    </rPh>
    <rPh sb="248" eb="250">
      <t>ショリ</t>
    </rPh>
    <rPh sb="250" eb="252">
      <t>ゲンカ</t>
    </rPh>
    <rPh sb="260" eb="262">
      <t>ネンド</t>
    </rPh>
    <rPh sb="264" eb="266">
      <t>デンキ</t>
    </rPh>
    <rPh sb="266" eb="267">
      <t>リョウ</t>
    </rPh>
    <rPh sb="268" eb="270">
      <t>コウトウ</t>
    </rPh>
    <rPh sb="271" eb="274">
      <t>ショリジョウ</t>
    </rPh>
    <rPh sb="275" eb="278">
      <t>シュウゼンヒ</t>
    </rPh>
    <rPh sb="286" eb="288">
      <t>ネンド</t>
    </rPh>
    <rPh sb="288" eb="290">
      <t>イライ</t>
    </rPh>
    <rPh sb="290" eb="291">
      <t>タカ</t>
    </rPh>
    <rPh sb="300" eb="302">
      <t>ネンド</t>
    </rPh>
    <rPh sb="303" eb="305">
      <t>ウチキ</t>
    </rPh>
    <rPh sb="306" eb="308">
      <t>ケッサン</t>
    </rPh>
    <rPh sb="311" eb="313">
      <t>オスイ</t>
    </rPh>
    <rPh sb="313" eb="315">
      <t>ショリ</t>
    </rPh>
    <rPh sb="315" eb="316">
      <t>ヒ</t>
    </rPh>
    <rPh sb="317" eb="319">
      <t>ゲンガク</t>
    </rPh>
    <rPh sb="325" eb="327">
      <t>ユウシュウ</t>
    </rPh>
    <rPh sb="327" eb="329">
      <t>スイリョウ</t>
    </rPh>
    <rPh sb="332" eb="334">
      <t>ネンド</t>
    </rPh>
    <rPh sb="336" eb="337">
      <t>サ</t>
    </rPh>
    <rPh sb="343" eb="345">
      <t>ジャッカン</t>
    </rPh>
    <rPh sb="346" eb="348">
      <t>ゲンガク</t>
    </rPh>
    <rPh sb="404" eb="406">
      <t>シセツ</t>
    </rPh>
    <rPh sb="406" eb="409">
      <t>リヨウリツ</t>
    </rPh>
    <rPh sb="415" eb="417">
      <t>シセツ</t>
    </rPh>
    <rPh sb="417" eb="420">
      <t>リヨウリツ</t>
    </rPh>
    <rPh sb="421" eb="422">
      <t>オオム</t>
    </rPh>
    <rPh sb="423" eb="424">
      <t>ヨコ</t>
    </rPh>
    <rPh sb="436" eb="439">
      <t>スイセンカ</t>
    </rPh>
    <rPh sb="439" eb="440">
      <t>リツ</t>
    </rPh>
    <rPh sb="446" eb="448">
      <t>ショリ</t>
    </rPh>
    <rPh sb="448" eb="451">
      <t>クイキナイ</t>
    </rPh>
    <rPh sb="452" eb="453">
      <t>メン</t>
    </rPh>
    <rPh sb="453" eb="455">
      <t>セイビ</t>
    </rPh>
    <rPh sb="458" eb="460">
      <t>ガイセイ</t>
    </rPh>
    <rPh sb="468" eb="471">
      <t>ジュウタクチ</t>
    </rPh>
    <rPh sb="472" eb="474">
      <t>シンキ</t>
    </rPh>
    <rPh sb="474" eb="476">
      <t>ゾウセイ</t>
    </rPh>
    <rPh sb="476" eb="477">
      <t>トウ</t>
    </rPh>
    <rPh sb="481" eb="483">
      <t>テンニュウ</t>
    </rPh>
    <rPh sb="488" eb="490">
      <t>セツゾク</t>
    </rPh>
    <rPh sb="491" eb="493">
      <t>ミコ</t>
    </rPh>
    <rPh sb="499" eb="500">
      <t>ヨコ</t>
    </rPh>
    <rPh sb="503" eb="50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</si>
</sst>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51-434C-A896-A7F3ED4DBF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D151-434C-A896-A7F3ED4DBF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98.53</c:v>
                </c:pt>
                <c:pt idx="1">
                  <c:v>98.9</c:v>
                </c:pt>
                <c:pt idx="2">
                  <c:v>98.79</c:v>
                </c:pt>
                <c:pt idx="3">
                  <c:v>98.64</c:v>
                </c:pt>
                <c:pt idx="4">
                  <c:v>128.79</c:v>
                </c:pt>
              </c:numCache>
            </c:numRef>
          </c:val>
          <c:extLst>
            <c:ext xmlns:c16="http://schemas.microsoft.com/office/drawing/2014/chart" uri="{C3380CC4-5D6E-409C-BE32-E72D297353CC}">
              <c16:uniqueId val="{00000000-4A0F-4802-8EA9-F98571429B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0F-4802-8EA9-F98571429B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B-4932-AACA-F4606CBFAD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B-4932-AACA-F4606CBFAD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F-4ED4-82B2-5EBB4D1FBF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F-4ED4-82B2-5EBB4D1FBF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67-4709-A224-65CFBC827D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7-4709-A224-65CFBC827D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3-4F83-8195-185B57C726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3-4F83-8195-185B57C726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C-4EA5-A93B-DACECA58FC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CE0C-4EA5-A93B-DACECA58FC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105.18</c:v>
                </c:pt>
                <c:pt idx="1">
                  <c:v>106.25</c:v>
                </c:pt>
                <c:pt idx="2">
                  <c:v>105.49</c:v>
                </c:pt>
                <c:pt idx="3">
                  <c:v>101.51</c:v>
                </c:pt>
                <c:pt idx="4">
                  <c:v>95.22</c:v>
                </c:pt>
              </c:numCache>
            </c:numRef>
          </c:val>
          <c:extLst>
            <c:ext xmlns:c16="http://schemas.microsoft.com/office/drawing/2014/chart" uri="{C3380CC4-5D6E-409C-BE32-E72D297353CC}">
              <c16:uniqueId val="{00000000-FA8D-4527-9DE5-1AB4169850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FA8D-4527-9DE5-1AB4169850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177.7</c:v>
                </c:pt>
                <c:pt idx="1">
                  <c:v>174</c:v>
                </c:pt>
                <c:pt idx="2">
                  <c:v>173.96</c:v>
                </c:pt>
                <c:pt idx="3">
                  <c:v>184.2</c:v>
                </c:pt>
                <c:pt idx="4">
                  <c:v>182.39</c:v>
                </c:pt>
              </c:numCache>
            </c:numRef>
          </c:val>
          <c:extLst>
            <c:ext xmlns:c16="http://schemas.microsoft.com/office/drawing/2014/chart" uri="{C3380CC4-5D6E-409C-BE32-E72D297353CC}">
              <c16:uniqueId val="{00000000-841D-4EAD-AC1F-92D79907E8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841D-4EAD-AC1F-92D79907E8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58.38</c:v>
                </c:pt>
                <c:pt idx="1">
                  <c:v>59.5</c:v>
                </c:pt>
                <c:pt idx="2">
                  <c:v>60.32</c:v>
                </c:pt>
                <c:pt idx="3">
                  <c:v>59.91</c:v>
                </c:pt>
                <c:pt idx="4">
                  <c:v>59.91</c:v>
                </c:pt>
              </c:numCache>
            </c:numRef>
          </c:val>
          <c:extLst>
            <c:ext xmlns:c16="http://schemas.microsoft.com/office/drawing/2014/chart" uri="{C3380CC4-5D6E-409C-BE32-E72D297353CC}">
              <c16:uniqueId val="{00000000-EAA3-4300-A212-4681B1F703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EAA3-4300-A212-4681B1F703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98.15</c:v>
                </c:pt>
                <c:pt idx="1">
                  <c:v>98.17</c:v>
                </c:pt>
                <c:pt idx="2">
                  <c:v>98.13</c:v>
                </c:pt>
                <c:pt idx="3">
                  <c:v>98.13</c:v>
                </c:pt>
                <c:pt idx="4">
                  <c:v>98.21</c:v>
                </c:pt>
              </c:numCache>
            </c:numRef>
          </c:val>
          <c:extLst>
            <c:ext xmlns:c16="http://schemas.microsoft.com/office/drawing/2014/chart" uri="{C3380CC4-5D6E-409C-BE32-E72D297353CC}">
              <c16:uniqueId val="{00000000-80B3-4DFC-BDE2-662A89F7AE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80B3-4DFC-BDE2-662A89F7AE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I39" zoomScaleNormal="100" workbookViewId="0">
      <selection activeCell="CI35" sqref="C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標津町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4952</v>
      </c>
      <c r="AM8" s="42"/>
      <c r="AN8" s="42"/>
      <c r="AO8" s="42"/>
      <c r="AP8" s="42"/>
      <c r="AQ8" s="42"/>
      <c r="AR8" s="42"/>
      <c r="AS8" s="42"/>
      <c r="AT8" s="35">
        <f>データ!T6</f>
        <v>624.69000000000005</v>
      </c>
      <c r="AU8" s="35"/>
      <c r="AV8" s="35"/>
      <c r="AW8" s="35"/>
      <c r="AX8" s="35"/>
      <c r="AY8" s="35"/>
      <c r="AZ8" s="35"/>
      <c r="BA8" s="35"/>
      <c r="BB8" s="35">
        <f>データ!U6</f>
        <v>7.93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74.23</v>
      </c>
      <c r="Q10" s="35"/>
      <c r="R10" s="35"/>
      <c r="S10" s="35"/>
      <c r="T10" s="35"/>
      <c r="U10" s="35"/>
      <c r="V10" s="35"/>
      <c r="W10" s="35">
        <f>データ!Q6</f>
        <v>43.87</v>
      </c>
      <c r="X10" s="35"/>
      <c r="Y10" s="35"/>
      <c r="Z10" s="35"/>
      <c r="AA10" s="35"/>
      <c r="AB10" s="35"/>
      <c r="AC10" s="35"/>
      <c r="AD10" s="42">
        <f>データ!R6</f>
        <v>3577</v>
      </c>
      <c r="AE10" s="42"/>
      <c r="AF10" s="42"/>
      <c r="AG10" s="42"/>
      <c r="AH10" s="42"/>
      <c r="AI10" s="42"/>
      <c r="AJ10" s="42"/>
      <c r="AK10" s="2"/>
      <c r="AL10" s="42">
        <f>データ!V6</f>
        <v>3632</v>
      </c>
      <c r="AM10" s="42"/>
      <c r="AN10" s="42"/>
      <c r="AO10" s="42"/>
      <c r="AP10" s="42"/>
      <c r="AQ10" s="42"/>
      <c r="AR10" s="42"/>
      <c r="AS10" s="42"/>
      <c r="AT10" s="35">
        <f>データ!W6</f>
        <v>1.94</v>
      </c>
      <c r="AU10" s="35"/>
      <c r="AV10" s="35"/>
      <c r="AW10" s="35"/>
      <c r="AX10" s="35"/>
      <c r="AY10" s="35"/>
      <c r="AZ10" s="35"/>
      <c r="BA10" s="35"/>
      <c r="BB10" s="35">
        <f>データ!X6</f>
        <v>1872.16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3DebeRtnTEJr6Xh9puUZ/MuOL/VFUdl6ylIrZodJoeaLXLZPGeE6AssILgFnUHd/vlWMEbvNM/Svzpuc11mwBA==" saltValue="rZb1rov966gaScCm7HnQ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16934</v>
      </c>
      <c r="D6" s="19">
        <f t="shared" si="3"/>
        <v>47</v>
      </c>
      <c r="E6" s="19">
        <f t="shared" si="3"/>
        <v>17</v>
      </c>
      <c r="F6" s="19">
        <f t="shared" si="3"/>
        <v>4</v>
      </c>
      <c r="G6" s="19">
        <f t="shared" si="3"/>
        <v>0</v>
      </c>
      <c r="H6" s="19" t="str">
        <f t="shared" si="3"/>
        <v>北海道　標津町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74.23</v>
      </c>
      <c r="Q6" s="20">
        <f t="shared" si="3"/>
        <v>43.87</v>
      </c>
      <c r="R6" s="20">
        <f t="shared" si="3"/>
        <v>3577</v>
      </c>
      <c r="S6" s="20">
        <f t="shared" si="3"/>
        <v>4952</v>
      </c>
      <c r="T6" s="20">
        <f t="shared" si="3"/>
        <v>624.69000000000005</v>
      </c>
      <c r="U6" s="20">
        <f t="shared" si="3"/>
        <v>7.93</v>
      </c>
      <c r="V6" s="20">
        <f t="shared" si="3"/>
        <v>3632</v>
      </c>
      <c r="W6" s="20">
        <f t="shared" si="3"/>
        <v>1.94</v>
      </c>
      <c r="X6" s="20">
        <f t="shared" si="3"/>
        <v>1872.16</v>
      </c>
      <c r="Y6" s="21">
        <f>IF(Y7="",NA(),Y7)</f>
        <v>98.53</v>
      </c>
      <c r="Z6" s="21">
        <f t="shared" ref="Z6:AH6" si="4">IF(Z7="",NA(),Z7)</f>
        <v>98.9</v>
      </c>
      <c r="AA6" s="21">
        <f t="shared" si="4"/>
        <v>98.79</v>
      </c>
      <c r="AB6" s="21">
        <f t="shared" si="4"/>
        <v>98.64</v>
      </c>
      <c r="AC6" s="21">
        <f t="shared" si="4"/>
        <v>128.79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105.18</v>
      </c>
      <c r="BR6" s="21">
        <f t="shared" ref="BR6:BZ6" si="8">IF(BR7="",NA(),BR7)</f>
        <v>106.25</v>
      </c>
      <c r="BS6" s="21">
        <f t="shared" si="8"/>
        <v>105.49</v>
      </c>
      <c r="BT6" s="21">
        <f t="shared" si="8"/>
        <v>101.51</v>
      </c>
      <c r="BU6" s="21">
        <f t="shared" si="8"/>
        <v>95.22</v>
      </c>
      <c r="BV6" s="21">
        <f t="shared" si="8"/>
        <v>87.03</v>
      </c>
      <c r="BW6" s="21">
        <f t="shared" si="8"/>
        <v>84.3</v>
      </c>
      <c r="BX6" s="21">
        <f t="shared" si="8"/>
        <v>82.88</v>
      </c>
      <c r="BY6" s="21">
        <f t="shared" si="8"/>
        <v>82.53</v>
      </c>
      <c r="BZ6" s="21">
        <f t="shared" si="8"/>
        <v>81.81</v>
      </c>
      <c r="CA6" s="20" t="str">
        <f>IF(CA7="","",IF(CA7="-","【-】","【"&amp;SUBSTITUTE(TEXT(CA7,"#,##0.00"),"-","△")&amp;"】"))</f>
        <v>【73.78】</v>
      </c>
      <c r="CB6" s="21">
        <f>IF(CB7="",NA(),CB7)</f>
        <v>177.7</v>
      </c>
      <c r="CC6" s="21">
        <f t="shared" ref="CC6:CK6" si="9">IF(CC7="",NA(),CC7)</f>
        <v>174</v>
      </c>
      <c r="CD6" s="21">
        <f t="shared" si="9"/>
        <v>173.96</v>
      </c>
      <c r="CE6" s="21">
        <f t="shared" si="9"/>
        <v>184.2</v>
      </c>
      <c r="CF6" s="21">
        <f t="shared" si="9"/>
        <v>182.39</v>
      </c>
      <c r="CG6" s="21">
        <f t="shared" si="9"/>
        <v>177.02</v>
      </c>
      <c r="CH6" s="21">
        <f t="shared" si="9"/>
        <v>185.47</v>
      </c>
      <c r="CI6" s="21">
        <f t="shared" si="9"/>
        <v>187.76</v>
      </c>
      <c r="CJ6" s="21">
        <f t="shared" si="9"/>
        <v>190.48</v>
      </c>
      <c r="CK6" s="21">
        <f t="shared" si="9"/>
        <v>193.59</v>
      </c>
      <c r="CL6" s="20" t="str">
        <f>IF(CL7="","",IF(CL7="-","【-】","【"&amp;SUBSTITUTE(TEXT(CL7,"#,##0.00"),"-","△")&amp;"】"))</f>
        <v>【220.62】</v>
      </c>
      <c r="CM6" s="21">
        <f>IF(CM7="",NA(),CM7)</f>
        <v>58.38</v>
      </c>
      <c r="CN6" s="21">
        <f t="shared" ref="CN6:CV6" si="10">IF(CN7="",NA(),CN7)</f>
        <v>59.5</v>
      </c>
      <c r="CO6" s="21">
        <f t="shared" si="10"/>
        <v>60.32</v>
      </c>
      <c r="CP6" s="21">
        <f t="shared" si="10"/>
        <v>59.91</v>
      </c>
      <c r="CQ6" s="21">
        <f t="shared" si="10"/>
        <v>59.91</v>
      </c>
      <c r="CR6" s="21">
        <f t="shared" si="10"/>
        <v>46.17</v>
      </c>
      <c r="CS6" s="21">
        <f t="shared" si="10"/>
        <v>45.68</v>
      </c>
      <c r="CT6" s="21">
        <f t="shared" si="10"/>
        <v>45.87</v>
      </c>
      <c r="CU6" s="21">
        <f t="shared" si="10"/>
        <v>44.24</v>
      </c>
      <c r="CV6" s="21">
        <f t="shared" si="10"/>
        <v>45.3</v>
      </c>
      <c r="CW6" s="20" t="str">
        <f>IF(CW7="","",IF(CW7="-","【-】","【"&amp;SUBSTITUTE(TEXT(CW7,"#,##0.00"),"-","△")&amp;"】"))</f>
        <v>【42.22】</v>
      </c>
      <c r="CX6" s="21">
        <f>IF(CX7="",NA(),CX7)</f>
        <v>98.15</v>
      </c>
      <c r="CY6" s="21">
        <f t="shared" ref="CY6:DG6" si="11">IF(CY7="",NA(),CY7)</f>
        <v>98.17</v>
      </c>
      <c r="CZ6" s="21">
        <f t="shared" si="11"/>
        <v>98.13</v>
      </c>
      <c r="DA6" s="21">
        <f t="shared" si="11"/>
        <v>98.13</v>
      </c>
      <c r="DB6" s="21">
        <f t="shared" si="11"/>
        <v>98.21</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15">
      <c r="A7" s="14"/>
      <c r="B7" s="23">
        <v>2022</v>
      </c>
      <c r="C7" s="23">
        <v>16934</v>
      </c>
      <c r="D7" s="23">
        <v>47</v>
      </c>
      <c r="E7" s="23">
        <v>17</v>
      </c>
      <c r="F7" s="23">
        <v>4</v>
      </c>
      <c r="G7" s="23">
        <v>0</v>
      </c>
      <c r="H7" s="23" t="s">
        <v>98</v>
      </c>
      <c r="I7" s="23" t="s">
        <v>99</v>
      </c>
      <c r="J7" s="23" t="s">
        <v>100</v>
      </c>
      <c r="K7" s="23" t="s">
        <v>101</v>
      </c>
      <c r="L7" s="23" t="s">
        <v>102</v>
      </c>
      <c r="M7" s="23" t="s">
        <v>103</v>
      </c>
      <c r="N7" s="24" t="s">
        <v>104</v>
      </c>
      <c r="O7" s="24" t="s">
        <v>105</v>
      </c>
      <c r="P7" s="24">
        <v>74.23</v>
      </c>
      <c r="Q7" s="24">
        <v>43.87</v>
      </c>
      <c r="R7" s="24">
        <v>3577</v>
      </c>
      <c r="S7" s="24">
        <v>4952</v>
      </c>
      <c r="T7" s="24">
        <v>624.69000000000005</v>
      </c>
      <c r="U7" s="24">
        <v>7.93</v>
      </c>
      <c r="V7" s="24">
        <v>3632</v>
      </c>
      <c r="W7" s="24">
        <v>1.94</v>
      </c>
      <c r="X7" s="24">
        <v>1872.16</v>
      </c>
      <c r="Y7" s="24">
        <v>98.53</v>
      </c>
      <c r="Z7" s="24">
        <v>98.9</v>
      </c>
      <c r="AA7" s="24">
        <v>98.79</v>
      </c>
      <c r="AB7" s="24">
        <v>98.64</v>
      </c>
      <c r="AC7" s="24">
        <v>128.79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1252.71</v>
      </c>
      <c r="BL7" s="24">
        <v>1267.3900000000001</v>
      </c>
      <c r="BM7" s="24">
        <v>1268.6300000000001</v>
      </c>
      <c r="BN7" s="24">
        <v>1283.69</v>
      </c>
      <c r="BO7" s="24">
        <v>1160.22</v>
      </c>
      <c r="BP7" s="24">
        <v>1182.1099999999999</v>
      </c>
      <c r="BQ7" s="24">
        <v>105.18</v>
      </c>
      <c r="BR7" s="24">
        <v>106.25</v>
      </c>
      <c r="BS7" s="24">
        <v>105.49</v>
      </c>
      <c r="BT7" s="24">
        <v>101.51</v>
      </c>
      <c r="BU7" s="24">
        <v>95.22</v>
      </c>
      <c r="BV7" s="24">
        <v>87.03</v>
      </c>
      <c r="BW7" s="24">
        <v>84.3</v>
      </c>
      <c r="BX7" s="24">
        <v>82.88</v>
      </c>
      <c r="BY7" s="24">
        <v>82.53</v>
      </c>
      <c r="BZ7" s="24">
        <v>81.81</v>
      </c>
      <c r="CA7" s="24">
        <v>73.78</v>
      </c>
      <c r="CB7" s="24">
        <v>177.7</v>
      </c>
      <c r="CC7" s="24">
        <v>174</v>
      </c>
      <c r="CD7" s="24">
        <v>173.96</v>
      </c>
      <c r="CE7" s="24">
        <v>184.2</v>
      </c>
      <c r="CF7" s="24">
        <v>182.39</v>
      </c>
      <c r="CG7" s="24">
        <v>177.02</v>
      </c>
      <c r="CH7" s="24">
        <v>185.47</v>
      </c>
      <c r="CI7" s="24">
        <v>187.76</v>
      </c>
      <c r="CJ7" s="24">
        <v>190.48</v>
      </c>
      <c r="CK7" s="24">
        <v>193.59</v>
      </c>
      <c r="CL7" s="24">
        <v>220.62</v>
      </c>
      <c r="CM7" s="24">
        <v>58.38</v>
      </c>
      <c r="CN7" s="24">
        <v>59.5</v>
      </c>
      <c r="CO7" s="24">
        <v>60.32</v>
      </c>
      <c r="CP7" s="24">
        <v>59.91</v>
      </c>
      <c r="CQ7" s="24">
        <v>59.91</v>
      </c>
      <c r="CR7" s="24">
        <v>46.17</v>
      </c>
      <c r="CS7" s="24">
        <v>45.68</v>
      </c>
      <c r="CT7" s="24">
        <v>45.87</v>
      </c>
      <c r="CU7" s="24">
        <v>44.24</v>
      </c>
      <c r="CV7" s="24">
        <v>45.3</v>
      </c>
      <c r="CW7" s="24">
        <v>42.22</v>
      </c>
      <c r="CX7" s="24">
        <v>98.15</v>
      </c>
      <c r="CY7" s="24">
        <v>98.17</v>
      </c>
      <c r="CZ7" s="24">
        <v>98.13</v>
      </c>
      <c r="DA7" s="24">
        <v>98.13</v>
      </c>
      <c r="DB7" s="24">
        <v>98.21</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0.04</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美和子</cp:lastModifiedBy>
  <cp:lastPrinted>2024-01-22T06:03:49Z</cp:lastPrinted>
  <dcterms:created xsi:type="dcterms:W3CDTF">2023-12-12T02:49:11Z</dcterms:created>
  <dcterms:modified xsi:type="dcterms:W3CDTF">2024-01-22T06:03:52Z</dcterms:modified>
  <cp:category/>
</cp:coreProperties>
</file>