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tu-ifile\desktop$\insaitou_miwako\Desktop\経営比較分析表\Ｒ4\"/>
    </mc:Choice>
  </mc:AlternateContent>
  <workbookProtection workbookAlgorithmName="SHA-512" workbookHashValue="YBYDK0zY7qXmIfZsk6Dv7sLiZ+SyUteIg2MgQB3sbZ29UR8w8S1tXVcOKAUr0d/M7pTW9VJRAapKnMAhluNlnQ==" workbookSaltValue="fHhcFxLh5mtNuEBfM32whQ==" workbookSpinCount="100000" lockStructure="1"/>
  <bookViews>
    <workbookView xWindow="0" yWindow="0" windowWidth="28800" windowHeight="114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<sst xmlns="http://schemas.openxmlformats.org/spreadsheetml/2006/main" count="236" uniqueCount="119">
  <si>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</si>
  <si>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</si>
  <si>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</si>
  <si>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</si>
  <si>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</si>
  <si>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</si>
  <si>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</si>
  <si>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</si>
  <si>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</si>
  <si>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</si>
  <si>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</si>
  <si>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</si>
  <si>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</si>
  <si>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</si>
  <si>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</si>
  <si>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</si>
  <si>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</si>
  <si>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</si>
  <si>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</si>
  <si>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</si>
  <si>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</si>
  <si>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</si>
  <si>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</si>
  <si>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</si>
  <si>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</si>
  <si>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</si>
  <si>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</si>
  <si>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</si>
  <si>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</si>
  <si>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</si>
  <si>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</si>
  <si>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</si>
  <si>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</si>
  <si>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</si>
  <si>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</si>
  <si>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</si>
  <si>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</si>
  <si>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</si>
  <si>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</si>
  <si>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</si>
  <si>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</si>
  <si>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</si>
  <si>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</si>
  <si>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</si>
  <si>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</si>
  <si>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</si>
  <si>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</si>
  <si>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</si>
  <si>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</si>
  <si>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</si>
  <si>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</si>
  <si>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</si>
  <si>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</si>
  <si>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</si>
  <si>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</si>
  <si>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</si>
  <si>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</si>
  <si>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</si>
  <si>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</si>
  <si>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</si>
  <si>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</si>
  <si>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</si>
  <si>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</si>
  <si>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</si>
  <si>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</si>
  <si>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</si>
  <si>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</si>
  <si>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</si>
  <si>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</si>
  <si>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</si>
  <si>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</si>
  <si>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</si>
  <si>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</si>
  <si>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</si>
  <si>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</si>
  <si>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</si>
  <si>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</si>
  <si>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</si>
  <si>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</si>
  <si>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</si>
  <si>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</si>
  <si>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</si>
  <si>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</si>
  <si>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</si>
  <si>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</si>
  <si>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</si>
  <si>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</si>
  <si>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</si>
  <si>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</si>
  <si>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</si>
  <si>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</si>
  <si>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</si>
  <si>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</si>
  <si>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</si>
  <si>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</si>
  <si>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</si>
  <si>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</si>
  <si>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</si>
  <si>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標津町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</si>
  <si>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</si>
  <si>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</si>
  <si>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</si>
  <si>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</si>
  <si>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</si>
  <si>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</si>
  <si>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</si>
  <si>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</si>
  <si>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</si>
  <si>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</si>
  <si>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</si>
  <si>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</si>
  <si>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</si>
  <si>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</si>
  <si>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</si>
  <si>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</si>
  <si>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</si>
  <si>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
　Ｓ61年度の供用開始から30年以上経過しているが、Ｈ6年度の東方沖地震の際に、標津処理区のほぼ全域にわたり被災し、修繕等を行っているため　更新は行っていないが、今後策定するストックマネジメント計画に基づき、順次調査を行い対応する。</t>
    <rPh sb="1" eb="3">
      <t>カンキョ</t>
    </rPh>
    <rPh sb="3" eb="5">
      <t>カイゼン</t>
    </rPh>
    <rPh sb="5" eb="6">
      <t>リツ</t>
    </rPh>
    <rPh sb="15" eb="17">
      <t>ネンド</t>
    </rPh>
    <rPh sb="18" eb="20">
      <t>キョウヨウ</t>
    </rPh>
    <rPh sb="20" eb="22">
      <t>カイシ</t>
    </rPh>
    <rPh sb="26" eb="27">
      <t>ネン</t>
    </rPh>
    <rPh sb="27" eb="29">
      <t>イジョウ</t>
    </rPh>
    <rPh sb="29" eb="31">
      <t>ケイカ</t>
    </rPh>
    <rPh sb="39" eb="41">
      <t>ネンド</t>
    </rPh>
    <rPh sb="42" eb="44">
      <t>トウホウ</t>
    </rPh>
    <rPh sb="44" eb="45">
      <t>オキ</t>
    </rPh>
    <rPh sb="45" eb="47">
      <t>ジシン</t>
    </rPh>
    <rPh sb="48" eb="49">
      <t>サイ</t>
    </rPh>
    <rPh sb="51" eb="53">
      <t>シベツ</t>
    </rPh>
    <rPh sb="53" eb="55">
      <t>ショリ</t>
    </rPh>
    <rPh sb="55" eb="56">
      <t>ク</t>
    </rPh>
    <rPh sb="59" eb="61">
      <t>ゼンイキ</t>
    </rPh>
    <rPh sb="65" eb="67">
      <t>ヒサイ</t>
    </rPh>
    <rPh sb="69" eb="71">
      <t>シュウゼン</t>
    </rPh>
    <rPh sb="71" eb="72">
      <t>トウ</t>
    </rPh>
    <rPh sb="73" eb="74">
      <t>オコナ</t>
    </rPh>
    <rPh sb="81" eb="83">
      <t>コウシン</t>
    </rPh>
    <rPh sb="84" eb="85">
      <t>オコナ</t>
    </rPh>
    <rPh sb="92" eb="94">
      <t>コンゴ</t>
    </rPh>
    <rPh sb="94" eb="96">
      <t>サクテイ</t>
    </rPh>
    <rPh sb="108" eb="110">
      <t>ケイカク</t>
    </rPh>
    <rPh sb="111" eb="112">
      <t>モト</t>
    </rPh>
    <rPh sb="115" eb="117">
      <t>ジュンジ</t>
    </rPh>
    <rPh sb="117" eb="119">
      <t>チョウサ</t>
    </rPh>
    <rPh sb="120" eb="121">
      <t>オコナ</t>
    </rPh>
    <rPh sb="122" eb="124">
      <t>タイオウ</t>
    </rPh>
    <phoneticPr fontId="4"/>
  </si>
  <si>
    <t>①・⑤について
　Ｈ19年度とＨ22年度の料金改定により、料金収入で維持管理費は賄えているが、電気料金等の高騰によりＲ4年度は維持管理費においても一般会計からの繰入が必要となる。今後、料金収入の減額が見込まれることから、経費削減はもちろんだが、早めに料金改定に着手していかねばならない。
⑥汚水処理原価について
　Ｒ3年度は、電気料の高騰と処理場の修繕費がかさみ、Ｈ29年度以来高くなっている。有収水量は若干の増減があるが、電気料金の高騰に加え、物価高の影響により節水意識が高まる傾向にあるため今後は上昇していく見込み。
⑦施設利用率について
　施設利用率は概ね横ばいとなっている。
⑧水洗化率について
　処理区域内の面整備はほぼ概成していることと、住宅地の新規造成等もなく、転入での新たな接続は見込めないため、横ばいが続く。</t>
    <rPh sb="12" eb="14">
      <t>ネンド</t>
    </rPh>
    <rPh sb="18" eb="20">
      <t>ネンド</t>
    </rPh>
    <rPh sb="21" eb="23">
      <t>リョウキン</t>
    </rPh>
    <rPh sb="23" eb="25">
      <t>カイテイ</t>
    </rPh>
    <rPh sb="29" eb="31">
      <t>リョウキン</t>
    </rPh>
    <rPh sb="31" eb="33">
      <t>シュウニュウ</t>
    </rPh>
    <rPh sb="34" eb="36">
      <t>イジ</t>
    </rPh>
    <rPh sb="36" eb="39">
      <t>カンリヒ</t>
    </rPh>
    <rPh sb="40" eb="41">
      <t>マカナ</t>
    </rPh>
    <rPh sb="47" eb="51">
      <t>デンキリョウキン</t>
    </rPh>
    <rPh sb="51" eb="52">
      <t>トウ</t>
    </rPh>
    <rPh sb="53" eb="55">
      <t>コウトウ</t>
    </rPh>
    <rPh sb="60" eb="62">
      <t>ネンド</t>
    </rPh>
    <rPh sb="63" eb="65">
      <t>イジ</t>
    </rPh>
    <rPh sb="65" eb="68">
      <t>カンリヒ</t>
    </rPh>
    <rPh sb="73" eb="75">
      <t>イッパン</t>
    </rPh>
    <rPh sb="75" eb="77">
      <t>カイケイ</t>
    </rPh>
    <rPh sb="80" eb="82">
      <t>クリイレ</t>
    </rPh>
    <rPh sb="83" eb="85">
      <t>ヒツヨウ</t>
    </rPh>
    <rPh sb="89" eb="91">
      <t>コンゴ</t>
    </rPh>
    <rPh sb="92" eb="94">
      <t>リョウキン</t>
    </rPh>
    <rPh sb="94" eb="96">
      <t>シュウニュウ</t>
    </rPh>
    <rPh sb="97" eb="99">
      <t>ゲンガク</t>
    </rPh>
    <rPh sb="100" eb="102">
      <t>ミコ</t>
    </rPh>
    <rPh sb="110" eb="112">
      <t>ケイヒ</t>
    </rPh>
    <rPh sb="112" eb="114">
      <t>サクゲン</t>
    </rPh>
    <rPh sb="122" eb="123">
      <t>ハヤ</t>
    </rPh>
    <rPh sb="125" eb="127">
      <t>リョウキン</t>
    </rPh>
    <rPh sb="127" eb="129">
      <t>カイテイ</t>
    </rPh>
    <rPh sb="130" eb="132">
      <t>チャクシュ</t>
    </rPh>
    <rPh sb="146" eb="148">
      <t>オスイ</t>
    </rPh>
    <rPh sb="148" eb="150">
      <t>ショリ</t>
    </rPh>
    <rPh sb="150" eb="152">
      <t>ゲンカ</t>
    </rPh>
    <rPh sb="160" eb="162">
      <t>ネンド</t>
    </rPh>
    <rPh sb="164" eb="166">
      <t>デンキ</t>
    </rPh>
    <rPh sb="166" eb="167">
      <t>リョウ</t>
    </rPh>
    <rPh sb="168" eb="170">
      <t>コウトウ</t>
    </rPh>
    <rPh sb="171" eb="174">
      <t>ショリジョウ</t>
    </rPh>
    <rPh sb="175" eb="178">
      <t>シュウゼンヒ</t>
    </rPh>
    <rPh sb="186" eb="188">
      <t>ネンド</t>
    </rPh>
    <rPh sb="188" eb="190">
      <t>イライ</t>
    </rPh>
    <rPh sb="190" eb="191">
      <t>タカ</t>
    </rPh>
    <rPh sb="198" eb="200">
      <t>ユウシュウ</t>
    </rPh>
    <rPh sb="200" eb="202">
      <t>スイリョウ</t>
    </rPh>
    <rPh sb="203" eb="205">
      <t>ジャッカン</t>
    </rPh>
    <rPh sb="206" eb="208">
      <t>ゾウゲン</t>
    </rPh>
    <rPh sb="264" eb="266">
      <t>シセツ</t>
    </rPh>
    <rPh sb="266" eb="269">
      <t>リヨウリツ</t>
    </rPh>
    <rPh sb="275" eb="277">
      <t>シセツ</t>
    </rPh>
    <rPh sb="277" eb="280">
      <t>リヨウリツ</t>
    </rPh>
    <rPh sb="281" eb="282">
      <t>オオム</t>
    </rPh>
    <rPh sb="283" eb="284">
      <t>ヨコ</t>
    </rPh>
    <rPh sb="296" eb="299">
      <t>スイセンカ</t>
    </rPh>
    <rPh sb="299" eb="300">
      <t>リツ</t>
    </rPh>
    <rPh sb="306" eb="308">
      <t>ショリ</t>
    </rPh>
    <rPh sb="308" eb="311">
      <t>クイキナイ</t>
    </rPh>
    <rPh sb="312" eb="313">
      <t>メン</t>
    </rPh>
    <rPh sb="313" eb="315">
      <t>セイビ</t>
    </rPh>
    <rPh sb="318" eb="320">
      <t>ガイセイ</t>
    </rPh>
    <rPh sb="328" eb="331">
      <t>ジュウタクチ</t>
    </rPh>
    <rPh sb="332" eb="334">
      <t>シンキ</t>
    </rPh>
    <rPh sb="334" eb="336">
      <t>ゾウセイ</t>
    </rPh>
    <rPh sb="336" eb="337">
      <t>トウ</t>
    </rPh>
    <rPh sb="341" eb="343">
      <t>テンニュウ</t>
    </rPh>
    <rPh sb="348" eb="350">
      <t>セツゾク</t>
    </rPh>
    <rPh sb="351" eb="353">
      <t>ミコ</t>
    </rPh>
    <rPh sb="359" eb="360">
      <t>ヨコ</t>
    </rPh>
    <rPh sb="363" eb="364">
      <t>ツヅ</t>
    </rPh>
    <phoneticPr fontId="4"/>
  </si>
  <si>
    <t>　人口は減少が若干鈍化しており、有収水量も微妙に増減を繰り返しているが、料金収入はＲ2年度より減少に転じる見込み。。
　供用開始から35年経過しているため、施設の修繕等が増加しており、更に維持管理費、特に電気料金の高騰、システム保守管理の増額など、収入の減額に対し支出の増額が進むため、早急に料金改定が必要になってくる。</t>
    <rPh sb="1" eb="3">
      <t>ジンコウ</t>
    </rPh>
    <rPh sb="4" eb="6">
      <t>ゲンショウ</t>
    </rPh>
    <rPh sb="7" eb="9">
      <t>ジャッカン</t>
    </rPh>
    <rPh sb="9" eb="11">
      <t>ドンカ</t>
    </rPh>
    <rPh sb="16" eb="18">
      <t>ユウシュウ</t>
    </rPh>
    <rPh sb="18" eb="20">
      <t>スイリョウ</t>
    </rPh>
    <rPh sb="21" eb="23">
      <t>ビミョウ</t>
    </rPh>
    <rPh sb="24" eb="26">
      <t>ゾウゲン</t>
    </rPh>
    <rPh sb="27" eb="28">
      <t>ク</t>
    </rPh>
    <rPh sb="29" eb="30">
      <t>カエ</t>
    </rPh>
    <rPh sb="36" eb="38">
      <t>リョウキン</t>
    </rPh>
    <rPh sb="38" eb="40">
      <t>シュウニュウ</t>
    </rPh>
    <rPh sb="43" eb="45">
      <t>ネンド</t>
    </rPh>
    <rPh sb="47" eb="49">
      <t>ゲンショウ</t>
    </rPh>
    <rPh sb="50" eb="51">
      <t>テン</t>
    </rPh>
    <rPh sb="53" eb="55">
      <t>ミコ</t>
    </rPh>
    <rPh sb="60" eb="62">
      <t>キョウヨウ</t>
    </rPh>
    <rPh sb="62" eb="64">
      <t>カイシ</t>
    </rPh>
    <rPh sb="68" eb="69">
      <t>ネン</t>
    </rPh>
    <rPh sb="69" eb="71">
      <t>ケイカ</t>
    </rPh>
    <rPh sb="78" eb="80">
      <t>シセツ</t>
    </rPh>
    <rPh sb="81" eb="83">
      <t>シュウゼン</t>
    </rPh>
    <rPh sb="83" eb="84">
      <t>トウ</t>
    </rPh>
    <rPh sb="85" eb="87">
      <t>ゾウカ</t>
    </rPh>
    <rPh sb="92" eb="93">
      <t>サラ</t>
    </rPh>
    <rPh sb="94" eb="96">
      <t>イジ</t>
    </rPh>
    <rPh sb="96" eb="99">
      <t>カンリヒ</t>
    </rPh>
    <rPh sb="100" eb="101">
      <t>トク</t>
    </rPh>
    <rPh sb="102" eb="104">
      <t>デンキ</t>
    </rPh>
    <rPh sb="104" eb="106">
      <t>リョウキン</t>
    </rPh>
    <rPh sb="107" eb="109">
      <t>コウトウ</t>
    </rPh>
    <rPh sb="114" eb="116">
      <t>ホシュ</t>
    </rPh>
    <rPh sb="116" eb="118">
      <t>カンリ</t>
    </rPh>
    <rPh sb="119" eb="121">
      <t>ゾウガク</t>
    </rPh>
    <rPh sb="124" eb="126">
      <t>シュウニュウ</t>
    </rPh>
    <rPh sb="127" eb="129">
      <t>ゲンガク</t>
    </rPh>
    <rPh sb="130" eb="131">
      <t>タイ</t>
    </rPh>
    <rPh sb="132" eb="134">
      <t>シシュツ</t>
    </rPh>
    <rPh sb="135" eb="137">
      <t>ゾウガク</t>
    </rPh>
    <rPh sb="138" eb="139">
      <t>スス</t>
    </rPh>
    <rPh sb="143" eb="145">
      <t>ソウキュウ</t>
    </rPh>
    <rPh sb="146" eb="148">
      <t>リョウキン</t>
    </rPh>
    <rPh sb="148" eb="150">
      <t>カイテイ</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</si>
</sst>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D-4490-9EFB-C05119C18F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0.06</c:v>
                </c:pt>
                <c:pt idx="2">
                  <c:v>0.04</c:v>
                </c:pt>
                <c:pt idx="3">
                  <c:v>0.06</c:v>
                </c:pt>
                <c:pt idx="4">
                  <c:v>0.27</c:v>
                </c:pt>
              </c:numCache>
            </c:numRef>
          </c:val>
          <c:smooth val="0"/>
          <c:extLst>
            <c:ext xmlns:c16="http://schemas.microsoft.com/office/drawing/2014/chart" uri="{C3380CC4-5D6E-409C-BE32-E72D297353CC}">
              <c16:uniqueId val="{00000001-318D-4490-9EFB-C05119C18F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58.7</c:v>
                </c:pt>
                <c:pt idx="1">
                  <c:v>58.38</c:v>
                </c:pt>
                <c:pt idx="2">
                  <c:v>59.5</c:v>
                </c:pt>
                <c:pt idx="3">
                  <c:v>60.32</c:v>
                </c:pt>
                <c:pt idx="4">
                  <c:v>59.91</c:v>
                </c:pt>
              </c:numCache>
            </c:numRef>
          </c:val>
          <c:extLst>
            <c:ext xmlns:c16="http://schemas.microsoft.com/office/drawing/2014/chart" uri="{C3380CC4-5D6E-409C-BE32-E72D297353CC}">
              <c16:uniqueId val="{00000000-4C1D-4448-B1E0-8D9CF3CD3CC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42.38</c:v>
                </c:pt>
                <c:pt idx="1">
                  <c:v>46.17</c:v>
                </c:pt>
                <c:pt idx="2">
                  <c:v>45.68</c:v>
                </c:pt>
                <c:pt idx="3">
                  <c:v>45.87</c:v>
                </c:pt>
                <c:pt idx="4">
                  <c:v>44.24</c:v>
                </c:pt>
              </c:numCache>
            </c:numRef>
          </c:val>
          <c:smooth val="0"/>
          <c:extLst>
            <c:ext xmlns:c16="http://schemas.microsoft.com/office/drawing/2014/chart" uri="{C3380CC4-5D6E-409C-BE32-E72D297353CC}">
              <c16:uniqueId val="{00000001-4C1D-4448-B1E0-8D9CF3CD3CC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98.09</c:v>
                </c:pt>
                <c:pt idx="1">
                  <c:v>98.15</c:v>
                </c:pt>
                <c:pt idx="2">
                  <c:v>98.17</c:v>
                </c:pt>
                <c:pt idx="3">
                  <c:v>98.13</c:v>
                </c:pt>
                <c:pt idx="4">
                  <c:v>98.13</c:v>
                </c:pt>
              </c:numCache>
            </c:numRef>
          </c:val>
          <c:extLst>
            <c:ext xmlns:c16="http://schemas.microsoft.com/office/drawing/2014/chart" uri="{C3380CC4-5D6E-409C-BE32-E72D297353CC}">
              <c16:uniqueId val="{00000000-FDF1-4B95-8C7A-4DB4362B454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87.01</c:v>
                </c:pt>
                <c:pt idx="1">
                  <c:v>87.84</c:v>
                </c:pt>
                <c:pt idx="2">
                  <c:v>87.96</c:v>
                </c:pt>
                <c:pt idx="3">
                  <c:v>87.65</c:v>
                </c:pt>
                <c:pt idx="4">
                  <c:v>88.15</c:v>
                </c:pt>
              </c:numCache>
            </c:numRef>
          </c:val>
          <c:smooth val="0"/>
          <c:extLst>
            <c:ext xmlns:c16="http://schemas.microsoft.com/office/drawing/2014/chart" uri="{C3380CC4-5D6E-409C-BE32-E72D297353CC}">
              <c16:uniqueId val="{00000001-FDF1-4B95-8C7A-4DB4362B454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97.45</c:v>
                </c:pt>
                <c:pt idx="1">
                  <c:v>98.53</c:v>
                </c:pt>
                <c:pt idx="2">
                  <c:v>98.9</c:v>
                </c:pt>
                <c:pt idx="3">
                  <c:v>98.79</c:v>
                </c:pt>
                <c:pt idx="4">
                  <c:v>98.64</c:v>
                </c:pt>
              </c:numCache>
            </c:numRef>
          </c:val>
          <c:extLst>
            <c:ext xmlns:c16="http://schemas.microsoft.com/office/drawing/2014/chart" uri="{C3380CC4-5D6E-409C-BE32-E72D297353CC}">
              <c16:uniqueId val="{00000000-9939-41E9-B549-4AE6DA5175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39-41E9-B549-4AE6DA5175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ED-4332-9393-079BF81760A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ED-4332-9393-079BF81760A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A6-4B12-8AC2-37792D71D6E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A6-4B12-8AC2-37792D71D6E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1-4806-ACAB-777086369B1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1-4806-ACAB-777086369B1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5-4674-B192-848190BAB0C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5-4674-B192-848190BAB0C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7C-44F5-B039-C25111BB55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1144.94</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DB7C-44F5-B039-C25111BB55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103.23</c:v>
                </c:pt>
                <c:pt idx="1">
                  <c:v>105.18</c:v>
                </c:pt>
                <c:pt idx="2">
                  <c:v>106.25</c:v>
                </c:pt>
                <c:pt idx="3">
                  <c:v>105.49</c:v>
                </c:pt>
                <c:pt idx="4">
                  <c:v>101.51</c:v>
                </c:pt>
              </c:numCache>
            </c:numRef>
          </c:val>
          <c:extLst>
            <c:ext xmlns:c16="http://schemas.microsoft.com/office/drawing/2014/chart" uri="{C3380CC4-5D6E-409C-BE32-E72D297353CC}">
              <c16:uniqueId val="{00000000-CE65-4CFD-8CE2-738172C3B8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88.16</c:v>
                </c:pt>
                <c:pt idx="1">
                  <c:v>87.03</c:v>
                </c:pt>
                <c:pt idx="2">
                  <c:v>84.3</c:v>
                </c:pt>
                <c:pt idx="3">
                  <c:v>82.88</c:v>
                </c:pt>
                <c:pt idx="4">
                  <c:v>82.53</c:v>
                </c:pt>
              </c:numCache>
            </c:numRef>
          </c:val>
          <c:smooth val="0"/>
          <c:extLst>
            <c:ext xmlns:c16="http://schemas.microsoft.com/office/drawing/2014/chart" uri="{C3380CC4-5D6E-409C-BE32-E72D297353CC}">
              <c16:uniqueId val="{00000001-CE65-4CFD-8CE2-738172C3B8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181.91</c:v>
                </c:pt>
                <c:pt idx="1">
                  <c:v>177.7</c:v>
                </c:pt>
                <c:pt idx="2">
                  <c:v>174</c:v>
                </c:pt>
                <c:pt idx="3">
                  <c:v>173.96</c:v>
                </c:pt>
                <c:pt idx="4">
                  <c:v>184.2</c:v>
                </c:pt>
              </c:numCache>
            </c:numRef>
          </c:val>
          <c:extLst>
            <c:ext xmlns:c16="http://schemas.microsoft.com/office/drawing/2014/chart" uri="{C3380CC4-5D6E-409C-BE32-E72D297353CC}">
              <c16:uniqueId val="{00000000-A65C-43BC-BABE-E5398AEAE8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173.89</c:v>
                </c:pt>
                <c:pt idx="1">
                  <c:v>177.02</c:v>
                </c:pt>
                <c:pt idx="2">
                  <c:v>185.47</c:v>
                </c:pt>
                <c:pt idx="3">
                  <c:v>187.76</c:v>
                </c:pt>
                <c:pt idx="4">
                  <c:v>190.48</c:v>
                </c:pt>
              </c:numCache>
            </c:numRef>
          </c:val>
          <c:smooth val="0"/>
          <c:extLst>
            <c:ext xmlns:c16="http://schemas.microsoft.com/office/drawing/2014/chart" uri="{C3380CC4-5D6E-409C-BE32-E72D297353CC}">
              <c16:uniqueId val="{00000001-A65C-43BC-BABE-E5398AEAE8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52" zoomScaleNormal="100" workbookViewId="0">
      <selection activeCell="CP69" sqref="CP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標津町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5056</v>
      </c>
      <c r="AM8" s="42"/>
      <c r="AN8" s="42"/>
      <c r="AO8" s="42"/>
      <c r="AP8" s="42"/>
      <c r="AQ8" s="42"/>
      <c r="AR8" s="42"/>
      <c r="AS8" s="42"/>
      <c r="AT8" s="35">
        <f>データ!T6</f>
        <v>624.69000000000005</v>
      </c>
      <c r="AU8" s="35"/>
      <c r="AV8" s="35"/>
      <c r="AW8" s="35"/>
      <c r="AX8" s="35"/>
      <c r="AY8" s="35"/>
      <c r="AZ8" s="35"/>
      <c r="BA8" s="35"/>
      <c r="BB8" s="35">
        <f>データ!U6</f>
        <v>8.09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73.900000000000006</v>
      </c>
      <c r="Q10" s="35"/>
      <c r="R10" s="35"/>
      <c r="S10" s="35"/>
      <c r="T10" s="35"/>
      <c r="U10" s="35"/>
      <c r="V10" s="35"/>
      <c r="W10" s="35">
        <f>データ!Q6</f>
        <v>44.61</v>
      </c>
      <c r="X10" s="35"/>
      <c r="Y10" s="35"/>
      <c r="Z10" s="35"/>
      <c r="AA10" s="35"/>
      <c r="AB10" s="35"/>
      <c r="AC10" s="35"/>
      <c r="AD10" s="42">
        <f>データ!R6</f>
        <v>3577</v>
      </c>
      <c r="AE10" s="42"/>
      <c r="AF10" s="42"/>
      <c r="AG10" s="42"/>
      <c r="AH10" s="42"/>
      <c r="AI10" s="42"/>
      <c r="AJ10" s="42"/>
      <c r="AK10" s="2"/>
      <c r="AL10" s="42">
        <f>データ!V6</f>
        <v>3692</v>
      </c>
      <c r="AM10" s="42"/>
      <c r="AN10" s="42"/>
      <c r="AO10" s="42"/>
      <c r="AP10" s="42"/>
      <c r="AQ10" s="42"/>
      <c r="AR10" s="42"/>
      <c r="AS10" s="42"/>
      <c r="AT10" s="35">
        <f>データ!W6</f>
        <v>1.94</v>
      </c>
      <c r="AU10" s="35"/>
      <c r="AV10" s="35"/>
      <c r="AW10" s="35"/>
      <c r="AX10" s="35"/>
      <c r="AY10" s="35"/>
      <c r="AZ10" s="35"/>
      <c r="BA10" s="35"/>
      <c r="BB10" s="35">
        <f>データ!X6</f>
        <v>1903.09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1WbxppTU4zX0ErJ1SnVOx4Nu+DCbX5r8+TTG1ukmSOoQjD4LduGymOn1ctGCJaip6ZXXBKBCs6cuE4n6kPloRw==" saltValue="N8Y10Z3urNk3h+MEFlXT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16934</v>
      </c>
      <c r="D6" s="19">
        <f t="shared" si="3"/>
        <v>47</v>
      </c>
      <c r="E6" s="19">
        <f t="shared" si="3"/>
        <v>17</v>
      </c>
      <c r="F6" s="19">
        <f t="shared" si="3"/>
        <v>4</v>
      </c>
      <c r="G6" s="19">
        <f t="shared" si="3"/>
        <v>0</v>
      </c>
      <c r="H6" s="19" t="str">
        <f t="shared" si="3"/>
        <v>北海道　標津町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73.900000000000006</v>
      </c>
      <c r="Q6" s="20">
        <f t="shared" si="3"/>
        <v>44.61</v>
      </c>
      <c r="R6" s="20">
        <f t="shared" si="3"/>
        <v>3577</v>
      </c>
      <c r="S6" s="20">
        <f t="shared" si="3"/>
        <v>5056</v>
      </c>
      <c r="T6" s="20">
        <f t="shared" si="3"/>
        <v>624.69000000000005</v>
      </c>
      <c r="U6" s="20">
        <f t="shared" si="3"/>
        <v>8.09</v>
      </c>
      <c r="V6" s="20">
        <f t="shared" si="3"/>
        <v>3692</v>
      </c>
      <c r="W6" s="20">
        <f t="shared" si="3"/>
        <v>1.94</v>
      </c>
      <c r="X6" s="20">
        <f t="shared" si="3"/>
        <v>1903.09</v>
      </c>
      <c r="Y6" s="21">
        <f>IF(Y7="",NA(),Y7)</f>
        <v>97.45</v>
      </c>
      <c r="Z6" s="21">
        <f t="shared" ref="Z6:AH6" si="4">IF(Z7="",NA(),Z7)</f>
        <v>98.53</v>
      </c>
      <c r="AA6" s="21">
        <f t="shared" si="4"/>
        <v>98.9</v>
      </c>
      <c r="AB6" s="21">
        <f t="shared" si="4"/>
        <v>98.79</v>
      </c>
      <c r="AC6" s="21">
        <f t="shared" si="4"/>
        <v>98.64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1144.94</v>
      </c>
      <c r="BL6" s="21">
        <f t="shared" si="7"/>
        <v>1252.71</v>
      </c>
      <c r="BM6" s="21">
        <f t="shared" si="7"/>
        <v>1267.3900000000001</v>
      </c>
      <c r="BN6" s="21">
        <f t="shared" si="7"/>
        <v>1268.6300000000001</v>
      </c>
      <c r="BO6" s="21">
        <f t="shared" si="7"/>
        <v>1283.69</v>
      </c>
      <c r="BP6" s="20" t="str">
        <f>IF(BP7="","",IF(BP7="-","【-】","【"&amp;SUBSTITUTE(TEXT(BP7,"#,##0.00"),"-","△")&amp;"】"))</f>
        <v>【1,201.79】</v>
      </c>
      <c r="BQ6" s="21">
        <f>IF(BQ7="",NA(),BQ7)</f>
        <v>103.23</v>
      </c>
      <c r="BR6" s="21">
        <f t="shared" ref="BR6:BZ6" si="8">IF(BR7="",NA(),BR7)</f>
        <v>105.18</v>
      </c>
      <c r="BS6" s="21">
        <f t="shared" si="8"/>
        <v>106.25</v>
      </c>
      <c r="BT6" s="21">
        <f t="shared" si="8"/>
        <v>105.49</v>
      </c>
      <c r="BU6" s="21">
        <f t="shared" si="8"/>
        <v>101.51</v>
      </c>
      <c r="BV6" s="21">
        <f t="shared" si="8"/>
        <v>88.16</v>
      </c>
      <c r="BW6" s="21">
        <f t="shared" si="8"/>
        <v>87.03</v>
      </c>
      <c r="BX6" s="21">
        <f t="shared" si="8"/>
        <v>84.3</v>
      </c>
      <c r="BY6" s="21">
        <f t="shared" si="8"/>
        <v>82.88</v>
      </c>
      <c r="BZ6" s="21">
        <f t="shared" si="8"/>
        <v>82.53</v>
      </c>
      <c r="CA6" s="20" t="str">
        <f>IF(CA7="","",IF(CA7="-","【-】","【"&amp;SUBSTITUTE(TEXT(CA7,"#,##0.00"),"-","△")&amp;"】"))</f>
        <v>【75.31】</v>
      </c>
      <c r="CB6" s="21">
        <f>IF(CB7="",NA(),CB7)</f>
        <v>181.91</v>
      </c>
      <c r="CC6" s="21">
        <f t="shared" ref="CC6:CK6" si="9">IF(CC7="",NA(),CC7)</f>
        <v>177.7</v>
      </c>
      <c r="CD6" s="21">
        <f t="shared" si="9"/>
        <v>174</v>
      </c>
      <c r="CE6" s="21">
        <f t="shared" si="9"/>
        <v>173.96</v>
      </c>
      <c r="CF6" s="21">
        <f t="shared" si="9"/>
        <v>184.2</v>
      </c>
      <c r="CG6" s="21">
        <f t="shared" si="9"/>
        <v>173.89</v>
      </c>
      <c r="CH6" s="21">
        <f t="shared" si="9"/>
        <v>177.02</v>
      </c>
      <c r="CI6" s="21">
        <f t="shared" si="9"/>
        <v>185.47</v>
      </c>
      <c r="CJ6" s="21">
        <f t="shared" si="9"/>
        <v>187.76</v>
      </c>
      <c r="CK6" s="21">
        <f t="shared" si="9"/>
        <v>190.48</v>
      </c>
      <c r="CL6" s="20" t="str">
        <f>IF(CL7="","",IF(CL7="-","【-】","【"&amp;SUBSTITUTE(TEXT(CL7,"#,##0.00"),"-","△")&amp;"】"))</f>
        <v>【216.39】</v>
      </c>
      <c r="CM6" s="21">
        <f>IF(CM7="",NA(),CM7)</f>
        <v>58.7</v>
      </c>
      <c r="CN6" s="21">
        <f t="shared" ref="CN6:CV6" si="10">IF(CN7="",NA(),CN7)</f>
        <v>58.38</v>
      </c>
      <c r="CO6" s="21">
        <f t="shared" si="10"/>
        <v>59.5</v>
      </c>
      <c r="CP6" s="21">
        <f t="shared" si="10"/>
        <v>60.32</v>
      </c>
      <c r="CQ6" s="21">
        <f t="shared" si="10"/>
        <v>59.91</v>
      </c>
      <c r="CR6" s="21">
        <f t="shared" si="10"/>
        <v>42.38</v>
      </c>
      <c r="CS6" s="21">
        <f t="shared" si="10"/>
        <v>46.17</v>
      </c>
      <c r="CT6" s="21">
        <f t="shared" si="10"/>
        <v>45.68</v>
      </c>
      <c r="CU6" s="21">
        <f t="shared" si="10"/>
        <v>45.87</v>
      </c>
      <c r="CV6" s="21">
        <f t="shared" si="10"/>
        <v>44.24</v>
      </c>
      <c r="CW6" s="20" t="str">
        <f>IF(CW7="","",IF(CW7="-","【-】","【"&amp;SUBSTITUTE(TEXT(CW7,"#,##0.00"),"-","△")&amp;"】"))</f>
        <v>【42.57】</v>
      </c>
      <c r="CX6" s="21">
        <f>IF(CX7="",NA(),CX7)</f>
        <v>98.09</v>
      </c>
      <c r="CY6" s="21">
        <f t="shared" ref="CY6:DG6" si="11">IF(CY7="",NA(),CY7)</f>
        <v>98.15</v>
      </c>
      <c r="CZ6" s="21">
        <f t="shared" si="11"/>
        <v>98.17</v>
      </c>
      <c r="DA6" s="21">
        <f t="shared" si="11"/>
        <v>98.13</v>
      </c>
      <c r="DB6" s="21">
        <f t="shared" si="11"/>
        <v>98.13</v>
      </c>
      <c r="DC6" s="21">
        <f t="shared" si="11"/>
        <v>87.01</v>
      </c>
      <c r="DD6" s="21">
        <f t="shared" si="11"/>
        <v>87.84</v>
      </c>
      <c r="DE6" s="21">
        <f t="shared" si="11"/>
        <v>87.96</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0.06</v>
      </c>
      <c r="EL6" s="21">
        <f t="shared" si="14"/>
        <v>0.04</v>
      </c>
      <c r="EM6" s="21">
        <f t="shared" si="14"/>
        <v>0.06</v>
      </c>
      <c r="EN6" s="21">
        <f t="shared" si="14"/>
        <v>0.27</v>
      </c>
      <c r="EO6" s="20" t="str">
        <f>IF(EO7="","",IF(EO7="-","【-】","【"&amp;SUBSTITUTE(TEXT(EO7,"#,##0.00"),"-","△")&amp;"】"))</f>
        <v>【0.15】</v>
      </c>
    </row>
    <row r="7" spans="1:145" s="22" customFormat="1" x14ac:dyDescent="0.15">
      <c r="A7" s="14"/>
      <c r="B7" s="23">
        <v>2021</v>
      </c>
      <c r="C7" s="23">
        <v>16934</v>
      </c>
      <c r="D7" s="23">
        <v>47</v>
      </c>
      <c r="E7" s="23">
        <v>17</v>
      </c>
      <c r="F7" s="23">
        <v>4</v>
      </c>
      <c r="G7" s="23">
        <v>0</v>
      </c>
      <c r="H7" s="23" t="s">
        <v>98</v>
      </c>
      <c r="I7" s="23" t="s">
        <v>99</v>
      </c>
      <c r="J7" s="23" t="s">
        <v>100</v>
      </c>
      <c r="K7" s="23" t="s">
        <v>101</v>
      </c>
      <c r="L7" s="23" t="s">
        <v>102</v>
      </c>
      <c r="M7" s="23" t="s">
        <v>103</v>
      </c>
      <c r="N7" s="24" t="s">
        <v>104</v>
      </c>
      <c r="O7" s="24" t="s">
        <v>105</v>
      </c>
      <c r="P7" s="24">
        <v>73.900000000000006</v>
      </c>
      <c r="Q7" s="24">
        <v>44.61</v>
      </c>
      <c r="R7" s="24">
        <v>3577</v>
      </c>
      <c r="S7" s="24">
        <v>5056</v>
      </c>
      <c r="T7" s="24">
        <v>624.69000000000005</v>
      </c>
      <c r="U7" s="24">
        <v>8.09</v>
      </c>
      <c r="V7" s="24">
        <v>3692</v>
      </c>
      <c r="W7" s="24">
        <v>1.94</v>
      </c>
      <c r="X7" s="24">
        <v>1903.09</v>
      </c>
      <c r="Y7" s="24">
        <v>97.45</v>
      </c>
      <c r="Z7" s="24">
        <v>98.53</v>
      </c>
      <c r="AA7" s="24">
        <v>98.9</v>
      </c>
      <c r="AB7" s="24">
        <v>98.79</v>
      </c>
      <c r="AC7" s="24">
        <v>98.64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1144.94</v>
      </c>
      <c r="BL7" s="24">
        <v>1252.71</v>
      </c>
      <c r="BM7" s="24">
        <v>1267.3900000000001</v>
      </c>
      <c r="BN7" s="24">
        <v>1268.6300000000001</v>
      </c>
      <c r="BO7" s="24">
        <v>1283.69</v>
      </c>
      <c r="BP7" s="24">
        <v>1201.79</v>
      </c>
      <c r="BQ7" s="24">
        <v>103.23</v>
      </c>
      <c r="BR7" s="24">
        <v>105.18</v>
      </c>
      <c r="BS7" s="24">
        <v>106.25</v>
      </c>
      <c r="BT7" s="24">
        <v>105.49</v>
      </c>
      <c r="BU7" s="24">
        <v>101.51</v>
      </c>
      <c r="BV7" s="24">
        <v>88.16</v>
      </c>
      <c r="BW7" s="24">
        <v>87.03</v>
      </c>
      <c r="BX7" s="24">
        <v>84.3</v>
      </c>
      <c r="BY7" s="24">
        <v>82.88</v>
      </c>
      <c r="BZ7" s="24">
        <v>82.53</v>
      </c>
      <c r="CA7" s="24">
        <v>75.31</v>
      </c>
      <c r="CB7" s="24">
        <v>181.91</v>
      </c>
      <c r="CC7" s="24">
        <v>177.7</v>
      </c>
      <c r="CD7" s="24">
        <v>174</v>
      </c>
      <c r="CE7" s="24">
        <v>173.96</v>
      </c>
      <c r="CF7" s="24">
        <v>184.2</v>
      </c>
      <c r="CG7" s="24">
        <v>173.89</v>
      </c>
      <c r="CH7" s="24">
        <v>177.02</v>
      </c>
      <c r="CI7" s="24">
        <v>185.47</v>
      </c>
      <c r="CJ7" s="24">
        <v>187.76</v>
      </c>
      <c r="CK7" s="24">
        <v>190.48</v>
      </c>
      <c r="CL7" s="24">
        <v>216.39</v>
      </c>
      <c r="CM7" s="24">
        <v>58.7</v>
      </c>
      <c r="CN7" s="24">
        <v>58.38</v>
      </c>
      <c r="CO7" s="24">
        <v>59.5</v>
      </c>
      <c r="CP7" s="24">
        <v>60.32</v>
      </c>
      <c r="CQ7" s="24">
        <v>59.91</v>
      </c>
      <c r="CR7" s="24">
        <v>42.38</v>
      </c>
      <c r="CS7" s="24">
        <v>46.17</v>
      </c>
      <c r="CT7" s="24">
        <v>45.68</v>
      </c>
      <c r="CU7" s="24">
        <v>45.87</v>
      </c>
      <c r="CV7" s="24">
        <v>44.24</v>
      </c>
      <c r="CW7" s="24">
        <v>42.57</v>
      </c>
      <c r="CX7" s="24">
        <v>98.09</v>
      </c>
      <c r="CY7" s="24">
        <v>98.15</v>
      </c>
      <c r="CZ7" s="24">
        <v>98.17</v>
      </c>
      <c r="DA7" s="24">
        <v>98.13</v>
      </c>
      <c r="DB7" s="24">
        <v>98.13</v>
      </c>
      <c r="DC7" s="24">
        <v>87.01</v>
      </c>
      <c r="DD7" s="24">
        <v>87.84</v>
      </c>
      <c r="DE7" s="24">
        <v>87.96</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0.06</v>
      </c>
      <c r="EL7" s="24">
        <v>0.04</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斉藤　美和子</cp:lastModifiedBy>
  <cp:lastPrinted>2023-01-20T05:08:49Z</cp:lastPrinted>
  <dcterms:created xsi:type="dcterms:W3CDTF">2023-01-12T23:55:48Z</dcterms:created>
  <dcterms:modified xsi:type="dcterms:W3CDTF">2023-03-01T03:45:34Z</dcterms:modified>
  <cp:category/>
</cp:coreProperties>
</file>